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eemuranta/Geology 25Jun2021/PhD_thesis/Draft_to_opponents/"/>
    </mc:Choice>
  </mc:AlternateContent>
  <xr:revisionPtr revIDLastSave="0" documentId="8_{BC7F879D-D339-114B-90B7-2354EB3CF5D1}" xr6:coauthVersionLast="47" xr6:coauthVersionMax="47" xr10:uidLastSave="{00000000-0000-0000-0000-000000000000}"/>
  <bookViews>
    <workbookView xWindow="-2840" yWindow="-19480" windowWidth="34540" windowHeight="19480" xr2:uid="{855A279A-38EB-1549-8C5F-CD06D88A35B9}"/>
  </bookViews>
  <sheets>
    <sheet name="S1 Sample info" sheetId="1" r:id="rId1"/>
    <sheet name="S2 Point counting" sheetId="16" r:id="rId2"/>
    <sheet name="S3 Whole rock data" sheetId="4" r:id="rId3"/>
    <sheet name="S4 Major elements" sheetId="2" r:id="rId4"/>
    <sheet name="S5 Melt inclusions" sheetId="13" r:id="rId5"/>
    <sheet name="S6 Trace elements" sheetId="3" r:id="rId6"/>
    <sheet name="S7 Iron redox" sheetId="17" r:id="rId7"/>
    <sheet name="S8 Noble gases" sheetId="5" r:id="rId8"/>
    <sheet name="S9 Oxygen isotopes" sheetId="6" r:id="rId9"/>
    <sheet name="S10 Lead isotopes" sheetId="7" r:id="rId10"/>
    <sheet name="S11 Olivine" sheetId="8" r:id="rId11"/>
    <sheet name="S12 Plagioclase" sheetId="9" r:id="rId12"/>
    <sheet name="S13 Clinopyroxene" sheetId="10" r:id="rId13"/>
    <sheet name="S14 Oxides" sheetId="11" r:id="rId14"/>
    <sheet name="S15 Thermobarometry" sheetId="12" r:id="rId15"/>
    <sheet name="S16 Density" sheetId="15" r:id="rId1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10" i="17" l="1"/>
  <c r="M4" i="17"/>
  <c r="S39" i="16"/>
  <c r="R39" i="16"/>
  <c r="Q39" i="16"/>
  <c r="P39" i="16"/>
  <c r="O39" i="16"/>
  <c r="S37" i="16"/>
  <c r="R37" i="16"/>
  <c r="Q37" i="16"/>
  <c r="P37" i="16"/>
  <c r="O37" i="16"/>
  <c r="S34" i="16"/>
  <c r="R34" i="16"/>
  <c r="Q34" i="16"/>
  <c r="P34" i="16"/>
  <c r="O34" i="16"/>
  <c r="S32" i="16"/>
  <c r="R32" i="16"/>
  <c r="Q32" i="16"/>
  <c r="P32" i="16"/>
  <c r="O32" i="16"/>
  <c r="S30" i="16"/>
  <c r="R30" i="16"/>
  <c r="Q30" i="16"/>
  <c r="P30" i="16"/>
  <c r="O30" i="16"/>
  <c r="S28" i="16"/>
  <c r="R28" i="16"/>
  <c r="Q28" i="16"/>
  <c r="P28" i="16"/>
  <c r="O28" i="16"/>
  <c r="S26" i="16"/>
  <c r="R26" i="16"/>
  <c r="Q26" i="16"/>
  <c r="P26" i="16"/>
  <c r="O26" i="16"/>
  <c r="S24" i="16"/>
  <c r="R24" i="16"/>
  <c r="Q24" i="16"/>
  <c r="P24" i="16"/>
  <c r="O24" i="16"/>
  <c r="S22" i="16"/>
  <c r="R22" i="16"/>
  <c r="Q22" i="16"/>
  <c r="P22" i="16"/>
  <c r="O22" i="16"/>
  <c r="S20" i="16"/>
  <c r="R20" i="16"/>
  <c r="Q20" i="16"/>
  <c r="P20" i="16"/>
  <c r="O20" i="16"/>
  <c r="S18" i="16"/>
  <c r="R18" i="16"/>
  <c r="Q18" i="16"/>
  <c r="P18" i="16"/>
  <c r="O18" i="16"/>
  <c r="S16" i="16"/>
  <c r="R16" i="16"/>
  <c r="Q16" i="16"/>
  <c r="P16" i="16"/>
  <c r="O16" i="16"/>
  <c r="S14" i="16"/>
  <c r="R14" i="16"/>
  <c r="Q14" i="16"/>
  <c r="P14" i="16"/>
  <c r="O14" i="16"/>
  <c r="S12" i="16"/>
  <c r="R12" i="16"/>
  <c r="Q12" i="16"/>
  <c r="P12" i="16"/>
  <c r="O12" i="16"/>
  <c r="S10" i="16"/>
  <c r="R10" i="16"/>
  <c r="Q10" i="16"/>
  <c r="P10" i="16"/>
  <c r="O10" i="16"/>
  <c r="S8" i="16"/>
  <c r="R8" i="16"/>
  <c r="Q8" i="16"/>
  <c r="P8" i="16"/>
  <c r="O8" i="16"/>
  <c r="S6" i="16"/>
  <c r="R6" i="16"/>
  <c r="Q6" i="16"/>
  <c r="P6" i="16"/>
  <c r="O6" i="16"/>
  <c r="S4" i="16"/>
  <c r="R4" i="16"/>
  <c r="Q4" i="16"/>
  <c r="P4" i="16"/>
  <c r="O4" i="16"/>
  <c r="P361" i="10" l="1"/>
  <c r="P360" i="10"/>
  <c r="P359" i="10"/>
  <c r="P358" i="10"/>
  <c r="P357" i="10"/>
  <c r="P356" i="10"/>
  <c r="P355" i="10"/>
  <c r="P354" i="10"/>
  <c r="P353" i="10"/>
  <c r="P352" i="10"/>
  <c r="P351" i="10"/>
  <c r="P350" i="10"/>
  <c r="P349" i="10"/>
  <c r="P348" i="10"/>
  <c r="P347" i="10"/>
  <c r="P346" i="10"/>
  <c r="P345" i="10"/>
  <c r="P344" i="10"/>
  <c r="P343" i="10"/>
  <c r="P342" i="10"/>
  <c r="P341" i="10"/>
  <c r="P340" i="10"/>
  <c r="P339" i="10"/>
  <c r="P338" i="10"/>
  <c r="P337" i="10"/>
  <c r="P336" i="10"/>
  <c r="P335" i="10"/>
  <c r="P334" i="10"/>
  <c r="P333" i="10"/>
  <c r="P332" i="10"/>
  <c r="P331" i="10"/>
  <c r="J36" i="7"/>
  <c r="I36" i="7"/>
  <c r="H36" i="7"/>
  <c r="G36" i="7"/>
  <c r="F36" i="7"/>
  <c r="E36" i="7"/>
  <c r="D36" i="7"/>
  <c r="C36" i="7"/>
  <c r="B36" i="7"/>
  <c r="J35" i="7"/>
  <c r="I35" i="7"/>
  <c r="H35" i="7"/>
  <c r="G35" i="7"/>
  <c r="F35" i="7"/>
  <c r="E35" i="7"/>
  <c r="D35" i="7"/>
  <c r="C35" i="7"/>
  <c r="B35" i="7"/>
  <c r="J34" i="7"/>
  <c r="I34" i="7"/>
  <c r="H34" i="7"/>
  <c r="G34" i="7"/>
  <c r="F34" i="7"/>
  <c r="E34" i="7"/>
  <c r="D34" i="7"/>
  <c r="C34" i="7"/>
  <c r="B34" i="7"/>
  <c r="H96" i="12"/>
  <c r="G96" i="12"/>
  <c r="F96" i="12"/>
  <c r="H95" i="12"/>
  <c r="G95" i="12"/>
  <c r="F95" i="12"/>
  <c r="H94" i="12"/>
  <c r="G94" i="12"/>
  <c r="F94" i="12"/>
  <c r="H93" i="12"/>
  <c r="G93" i="12"/>
  <c r="F93" i="12"/>
  <c r="H92" i="12"/>
  <c r="G92" i="12"/>
  <c r="F92" i="12"/>
  <c r="H91" i="12"/>
  <c r="G91" i="12"/>
  <c r="F91" i="12"/>
  <c r="H90" i="12"/>
  <c r="G90" i="12"/>
  <c r="F90" i="12"/>
  <c r="H89" i="12"/>
  <c r="G89" i="12"/>
  <c r="F89" i="12"/>
  <c r="H88" i="12"/>
  <c r="G88" i="12"/>
  <c r="F88" i="12"/>
  <c r="H87" i="12"/>
  <c r="G87" i="12"/>
  <c r="F87" i="12"/>
  <c r="H86" i="12"/>
  <c r="G86" i="12"/>
  <c r="F86" i="12"/>
  <c r="H85" i="12"/>
  <c r="G85" i="12"/>
  <c r="F85" i="12"/>
  <c r="H84" i="12"/>
  <c r="G84" i="12"/>
  <c r="F84" i="12"/>
  <c r="H83" i="12"/>
  <c r="G83" i="12"/>
  <c r="F83" i="12"/>
  <c r="H82" i="12"/>
  <c r="G82" i="12"/>
  <c r="F82" i="12"/>
  <c r="H81" i="12"/>
  <c r="G81" i="12"/>
  <c r="F81" i="12"/>
  <c r="H80" i="12"/>
  <c r="G80" i="12"/>
  <c r="F80" i="12"/>
  <c r="H79" i="12"/>
  <c r="G79" i="12"/>
  <c r="F79" i="12"/>
  <c r="H78" i="12"/>
  <c r="G78" i="12"/>
  <c r="F78" i="12"/>
  <c r="H77" i="12"/>
  <c r="G77" i="12"/>
  <c r="F77" i="12"/>
  <c r="H76" i="12"/>
  <c r="G76" i="12"/>
  <c r="F76" i="12"/>
  <c r="H75" i="12"/>
  <c r="G75" i="12"/>
  <c r="F75" i="12"/>
  <c r="H74" i="12"/>
  <c r="G74" i="12"/>
  <c r="F74" i="12"/>
  <c r="H73" i="12"/>
  <c r="G73" i="12"/>
  <c r="F73" i="12"/>
  <c r="H72" i="12"/>
  <c r="G72" i="12"/>
  <c r="F72" i="12"/>
  <c r="H71" i="12"/>
  <c r="G71" i="12"/>
  <c r="F71" i="12"/>
  <c r="H70" i="12"/>
  <c r="G70" i="12"/>
  <c r="F70" i="12"/>
  <c r="H69" i="12"/>
  <c r="G69" i="12"/>
  <c r="F69" i="12"/>
  <c r="H68" i="12"/>
  <c r="G68" i="12"/>
  <c r="F68" i="12"/>
  <c r="H67" i="12"/>
  <c r="G67" i="12"/>
  <c r="F67" i="12"/>
  <c r="H66" i="12"/>
  <c r="G66" i="12"/>
  <c r="F66" i="12"/>
  <c r="H65" i="12"/>
  <c r="G65" i="12"/>
  <c r="F65" i="12"/>
  <c r="H64" i="12"/>
  <c r="G64" i="12"/>
  <c r="F64" i="12"/>
  <c r="H63" i="12"/>
  <c r="G63" i="12"/>
  <c r="F63" i="12"/>
  <c r="H62" i="12"/>
  <c r="G62" i="12"/>
  <c r="F62" i="12"/>
  <c r="H61" i="12"/>
  <c r="G61" i="12"/>
  <c r="F61" i="12"/>
  <c r="H60" i="12"/>
  <c r="G60" i="12"/>
  <c r="F60" i="12"/>
  <c r="H59" i="12"/>
  <c r="G59" i="12"/>
  <c r="F59" i="12"/>
  <c r="H58" i="12"/>
  <c r="G58" i="12"/>
  <c r="F58" i="12"/>
  <c r="H57" i="12"/>
  <c r="G57" i="12"/>
  <c r="F57" i="12"/>
  <c r="H56" i="12"/>
  <c r="G56" i="12"/>
  <c r="F56" i="12"/>
  <c r="H55" i="12"/>
  <c r="G55" i="12"/>
  <c r="F55" i="12"/>
  <c r="H54" i="12"/>
  <c r="G54" i="12"/>
  <c r="F54" i="12"/>
  <c r="H53" i="12"/>
  <c r="G53" i="12"/>
  <c r="F53" i="12"/>
  <c r="H52" i="12"/>
  <c r="G52" i="12"/>
  <c r="F52" i="12"/>
  <c r="H51" i="12"/>
  <c r="G51" i="12"/>
  <c r="F51" i="12"/>
  <c r="H50" i="12"/>
  <c r="G50" i="12"/>
  <c r="F50" i="12"/>
  <c r="H49" i="12"/>
  <c r="G49" i="12"/>
  <c r="F49" i="12"/>
  <c r="H48" i="12"/>
  <c r="G48" i="12"/>
  <c r="F48" i="12"/>
  <c r="H47" i="12"/>
  <c r="G47" i="12"/>
  <c r="F47" i="12"/>
  <c r="H46" i="12"/>
  <c r="G46" i="12"/>
  <c r="F46" i="12"/>
  <c r="H45" i="12"/>
  <c r="G45" i="12"/>
  <c r="F45" i="12"/>
  <c r="H44" i="12"/>
  <c r="G44" i="12"/>
  <c r="F44" i="12"/>
  <c r="H43" i="12"/>
  <c r="G43" i="12"/>
  <c r="F43" i="12"/>
  <c r="H42" i="12"/>
  <c r="G42" i="12"/>
  <c r="F42" i="12"/>
  <c r="H41" i="12"/>
  <c r="G41" i="12"/>
  <c r="F41" i="12"/>
  <c r="H40" i="12"/>
  <c r="G40" i="12"/>
  <c r="F40" i="12"/>
  <c r="H39" i="12"/>
  <c r="G39" i="12"/>
  <c r="F39" i="12"/>
  <c r="H38" i="12"/>
  <c r="G38" i="12"/>
  <c r="F38" i="12"/>
  <c r="H37" i="12"/>
  <c r="G37" i="12"/>
  <c r="F37" i="12"/>
  <c r="H36" i="12"/>
  <c r="G36" i="12"/>
  <c r="F36" i="12"/>
  <c r="H35" i="12"/>
  <c r="G35" i="12"/>
  <c r="F35" i="12"/>
  <c r="H34" i="12"/>
  <c r="G34" i="12"/>
  <c r="F34" i="12"/>
  <c r="H33" i="12"/>
  <c r="G33" i="12"/>
  <c r="F33" i="12"/>
  <c r="H32" i="12"/>
  <c r="G32" i="12"/>
  <c r="F32" i="12"/>
  <c r="H31" i="12"/>
  <c r="G31" i="12"/>
  <c r="F31" i="12"/>
  <c r="H30" i="12"/>
  <c r="G30" i="12"/>
  <c r="F30" i="12"/>
  <c r="H29" i="12"/>
  <c r="G29" i="12"/>
  <c r="F29" i="12"/>
  <c r="H28" i="12"/>
  <c r="G28" i="12"/>
  <c r="F28" i="12"/>
  <c r="H27" i="12"/>
  <c r="G27" i="12"/>
  <c r="F27" i="12"/>
  <c r="H26" i="12"/>
  <c r="G26" i="12"/>
  <c r="F26" i="12"/>
  <c r="H25" i="12"/>
  <c r="G25" i="12"/>
  <c r="F25" i="12"/>
  <c r="H24" i="12"/>
  <c r="G24" i="12"/>
  <c r="F24" i="12"/>
  <c r="H23" i="12"/>
  <c r="G23" i="12"/>
  <c r="F23" i="12"/>
  <c r="H22" i="12"/>
  <c r="G22" i="12"/>
  <c r="F22" i="12"/>
  <c r="H21" i="12"/>
  <c r="G21" i="12"/>
  <c r="F21" i="12"/>
  <c r="H20" i="12"/>
  <c r="G20" i="12"/>
  <c r="F20" i="12"/>
  <c r="H19" i="12"/>
  <c r="G19" i="12"/>
  <c r="F19" i="12"/>
  <c r="H18" i="12"/>
  <c r="G18" i="12"/>
  <c r="F18" i="12"/>
  <c r="H17" i="12"/>
  <c r="G17" i="12"/>
  <c r="F17" i="12"/>
  <c r="H16" i="12"/>
  <c r="G16" i="12"/>
  <c r="F16" i="12"/>
  <c r="H15" i="12"/>
  <c r="G15" i="12"/>
  <c r="F15" i="12"/>
  <c r="H14" i="12"/>
  <c r="G14" i="12"/>
  <c r="F14" i="12"/>
  <c r="H13" i="12"/>
  <c r="G13" i="12"/>
  <c r="F13" i="12"/>
  <c r="H12" i="12"/>
  <c r="G12" i="12"/>
  <c r="F12" i="12"/>
  <c r="H11" i="12"/>
  <c r="G11" i="12"/>
  <c r="F11" i="12"/>
  <c r="H10" i="12"/>
  <c r="G10" i="12"/>
  <c r="F10" i="12"/>
  <c r="H9" i="12"/>
  <c r="G9" i="12"/>
  <c r="F9" i="12"/>
  <c r="H8" i="12"/>
  <c r="G8" i="12"/>
  <c r="F8" i="12"/>
  <c r="H7" i="12"/>
  <c r="G7" i="12"/>
  <c r="F7" i="12"/>
  <c r="H6" i="12"/>
  <c r="G6" i="12"/>
  <c r="F6" i="12"/>
  <c r="H5" i="12"/>
  <c r="G5" i="12"/>
  <c r="F5" i="12"/>
  <c r="H4" i="12"/>
  <c r="G4" i="12"/>
  <c r="F4" i="12"/>
  <c r="G43" i="6"/>
  <c r="U13" i="5"/>
  <c r="H13" i="5"/>
  <c r="I13" i="5" s="1"/>
  <c r="J13" i="5" s="1"/>
  <c r="S11" i="5"/>
  <c r="Q11" i="5"/>
  <c r="P11" i="5"/>
  <c r="N11" i="5"/>
  <c r="L11" i="5"/>
  <c r="K11" i="5"/>
  <c r="F11" i="5"/>
  <c r="E11" i="5"/>
  <c r="T10" i="5"/>
  <c r="S10" i="5"/>
  <c r="R10" i="5"/>
  <c r="Q10" i="5"/>
  <c r="P10" i="5"/>
  <c r="O10" i="5"/>
  <c r="N10" i="5"/>
  <c r="M10" i="5"/>
  <c r="L10" i="5"/>
  <c r="K10" i="5"/>
  <c r="G10" i="5"/>
  <c r="F10" i="5"/>
  <c r="E10" i="5"/>
  <c r="U9" i="5"/>
  <c r="I9" i="5"/>
  <c r="J9" i="5" s="1"/>
  <c r="H9" i="5"/>
  <c r="U8" i="5"/>
  <c r="H8" i="5"/>
  <c r="H11" i="5" s="1"/>
  <c r="S6" i="5"/>
  <c r="Q6" i="5"/>
  <c r="P6" i="5"/>
  <c r="N6" i="5"/>
  <c r="L6" i="5"/>
  <c r="K6" i="5"/>
  <c r="F6" i="5"/>
  <c r="E6" i="5"/>
  <c r="T5" i="5"/>
  <c r="S5" i="5"/>
  <c r="R5" i="5"/>
  <c r="Q5" i="5"/>
  <c r="P5" i="5"/>
  <c r="O5" i="5"/>
  <c r="N5" i="5"/>
  <c r="M5" i="5"/>
  <c r="L5" i="5"/>
  <c r="K5" i="5"/>
  <c r="G5" i="5"/>
  <c r="F5" i="5"/>
  <c r="E5" i="5"/>
  <c r="U4" i="5"/>
  <c r="H4" i="5"/>
  <c r="U3" i="5"/>
  <c r="U6" i="5" s="1"/>
  <c r="H3" i="5"/>
  <c r="I3" i="5" s="1"/>
  <c r="U10" i="5" l="1"/>
  <c r="H6" i="5"/>
  <c r="I4" i="5"/>
  <c r="J4" i="5" s="1"/>
  <c r="I5" i="5"/>
  <c r="J3" i="5"/>
  <c r="I8" i="5"/>
  <c r="U5" i="5"/>
  <c r="H10" i="5"/>
  <c r="U11" i="5"/>
  <c r="H5" i="5"/>
  <c r="I6" i="5" l="1"/>
  <c r="I11" i="5"/>
  <c r="I10" i="5"/>
  <c r="J8" i="5"/>
  <c r="J5" i="5"/>
  <c r="J6" i="5"/>
  <c r="J11" i="5" l="1"/>
  <c r="J10" i="5"/>
</calcChain>
</file>

<file path=xl/sharedStrings.xml><?xml version="1.0" encoding="utf-8"?>
<sst xmlns="http://schemas.openxmlformats.org/spreadsheetml/2006/main" count="3684" uniqueCount="1235">
  <si>
    <t>Ta</t>
  </si>
  <si>
    <t>S1</t>
  </si>
  <si>
    <t>Sample name</t>
  </si>
  <si>
    <t>Location</t>
  </si>
  <si>
    <t>Material</t>
  </si>
  <si>
    <t>Reference</t>
  </si>
  <si>
    <t>SiO2 (wt%)</t>
  </si>
  <si>
    <t>TiO2</t>
  </si>
  <si>
    <t>Al2O3</t>
  </si>
  <si>
    <t>FeO</t>
  </si>
  <si>
    <t>MnO</t>
  </si>
  <si>
    <t>MgO</t>
  </si>
  <si>
    <t>CaO</t>
  </si>
  <si>
    <t>Na2O</t>
  </si>
  <si>
    <t>K2O</t>
  </si>
  <si>
    <t>P2O5</t>
  </si>
  <si>
    <t>Sum</t>
  </si>
  <si>
    <t>n</t>
  </si>
  <si>
    <t>KVK-007</t>
  </si>
  <si>
    <t>Pillow rim</t>
  </si>
  <si>
    <t>This study</t>
  </si>
  <si>
    <t>KVK-009</t>
  </si>
  <si>
    <t>KVK-021</t>
  </si>
  <si>
    <t>KVK-022</t>
  </si>
  <si>
    <t>KVK-023</t>
  </si>
  <si>
    <t>KVK-036</t>
  </si>
  <si>
    <t>KVK-049</t>
  </si>
  <si>
    <t>KVK-059</t>
  </si>
  <si>
    <t>KVK-063</t>
  </si>
  <si>
    <t>KVK-073</t>
  </si>
  <si>
    <t>KVK-077</t>
  </si>
  <si>
    <t>KVK-078</t>
  </si>
  <si>
    <t>KVK-094</t>
  </si>
  <si>
    <t>KVK-099</t>
  </si>
  <si>
    <t>KVK-103</t>
  </si>
  <si>
    <t>KVK-107</t>
  </si>
  <si>
    <t>KVK-109</t>
  </si>
  <si>
    <t>KVK-110</t>
  </si>
  <si>
    <t>KVK-118</t>
  </si>
  <si>
    <t>KVK-133</t>
  </si>
  <si>
    <t>KVK-134</t>
  </si>
  <si>
    <t>KVK-145</t>
  </si>
  <si>
    <t>KVK-147</t>
  </si>
  <si>
    <t>KVK-147 (B117)</t>
  </si>
  <si>
    <t>Ranta21</t>
  </si>
  <si>
    <t>KVK-159</t>
  </si>
  <si>
    <t>KVK-165</t>
  </si>
  <si>
    <t>KVK-167</t>
  </si>
  <si>
    <t>Hyaloclastite</t>
  </si>
  <si>
    <t>KVK-168</t>
  </si>
  <si>
    <t>KVK-169</t>
  </si>
  <si>
    <t>KVK-169 (B119)</t>
  </si>
  <si>
    <t>KVK-170</t>
  </si>
  <si>
    <t>KVK-171</t>
  </si>
  <si>
    <t>KVK-173</t>
  </si>
  <si>
    <t>KVK-174</t>
  </si>
  <si>
    <t>KVK-175</t>
  </si>
  <si>
    <t>KVK-176</t>
  </si>
  <si>
    <t>KVK-177</t>
  </si>
  <si>
    <t>KVK-178</t>
  </si>
  <si>
    <t>KVK-179</t>
  </si>
  <si>
    <t>KVK-180</t>
  </si>
  <si>
    <t>KVK-181</t>
  </si>
  <si>
    <t>KVK-182</t>
  </si>
  <si>
    <t>KVK-183</t>
  </si>
  <si>
    <t>KVK-186</t>
  </si>
  <si>
    <t>KVK-187</t>
  </si>
  <si>
    <t>KVK-190</t>
  </si>
  <si>
    <t>KVK-191</t>
  </si>
  <si>
    <t>KVK-193</t>
  </si>
  <si>
    <t>KVK-202</t>
  </si>
  <si>
    <t>Rifnihnjúkur</t>
  </si>
  <si>
    <t>KVK-204</t>
  </si>
  <si>
    <t>Lindafjöll</t>
  </si>
  <si>
    <t>KVK-205</t>
  </si>
  <si>
    <t>W of Lindafjöll</t>
  </si>
  <si>
    <t>KVK-206</t>
  </si>
  <si>
    <t>KVK-207</t>
  </si>
  <si>
    <t>W of Kverkhnjúkaskarð</t>
  </si>
  <si>
    <t>KVK-208</t>
  </si>
  <si>
    <t>W of Kverkfjallarani</t>
  </si>
  <si>
    <t>Scoria</t>
  </si>
  <si>
    <t>KVK-209</t>
  </si>
  <si>
    <t>Kverkfjallarani</t>
  </si>
  <si>
    <t>KVK-210</t>
  </si>
  <si>
    <t>KVK-211</t>
  </si>
  <si>
    <t>KVK-212</t>
  </si>
  <si>
    <t>SE of Södulfell</t>
  </si>
  <si>
    <t>KVK-213</t>
  </si>
  <si>
    <t>Södulfell</t>
  </si>
  <si>
    <t>KVK-214</t>
  </si>
  <si>
    <t>KVK-217</t>
  </si>
  <si>
    <t>Virkisfell</t>
  </si>
  <si>
    <t>KVK-219</t>
  </si>
  <si>
    <t>Lindahraun craters</t>
  </si>
  <si>
    <t>KVK-220</t>
  </si>
  <si>
    <t>SE Kverkhnjúkar</t>
  </si>
  <si>
    <t>KVK-221</t>
  </si>
  <si>
    <t>KVK-222</t>
  </si>
  <si>
    <t>E of Kverkhnjúkar</t>
  </si>
  <si>
    <t>KVK-223</t>
  </si>
  <si>
    <t>N of Vatnahryggur</t>
  </si>
  <si>
    <t>NAL-353</t>
  </si>
  <si>
    <t>Upptyppingar</t>
  </si>
  <si>
    <t>NAL-355</t>
  </si>
  <si>
    <t>NAL-356</t>
  </si>
  <si>
    <t>NAL-358</t>
  </si>
  <si>
    <t>NAL-455</t>
  </si>
  <si>
    <t>NAL-585</t>
  </si>
  <si>
    <t>Li</t>
  </si>
  <si>
    <t>Be</t>
  </si>
  <si>
    <t>Sc</t>
  </si>
  <si>
    <t>Ti</t>
  </si>
  <si>
    <t>V</t>
  </si>
  <si>
    <t>Cr</t>
  </si>
  <si>
    <t>Mn</t>
  </si>
  <si>
    <t>Co</t>
  </si>
  <si>
    <t>Ni</t>
  </si>
  <si>
    <t>Cu</t>
  </si>
  <si>
    <t>Zn</t>
  </si>
  <si>
    <t>Ga</t>
  </si>
  <si>
    <t>Ge</t>
  </si>
  <si>
    <t>Rb</t>
  </si>
  <si>
    <t>Sr</t>
  </si>
  <si>
    <t>Y</t>
  </si>
  <si>
    <t>Zr</t>
  </si>
  <si>
    <t>Nb</t>
  </si>
  <si>
    <t>Cs</t>
  </si>
  <si>
    <t>Ba</t>
  </si>
  <si>
    <t>La</t>
  </si>
  <si>
    <t>Ce</t>
  </si>
  <si>
    <t>Pr</t>
  </si>
  <si>
    <t>Nd</t>
  </si>
  <si>
    <t>Sm</t>
  </si>
  <si>
    <t>Eu</t>
  </si>
  <si>
    <t>Gd</t>
  </si>
  <si>
    <t>Tb</t>
  </si>
  <si>
    <t>Dy</t>
  </si>
  <si>
    <t>Ho</t>
  </si>
  <si>
    <t>Er</t>
  </si>
  <si>
    <t>Tm</t>
  </si>
  <si>
    <t>Yb</t>
  </si>
  <si>
    <t>Lu</t>
  </si>
  <si>
    <t>Hf</t>
  </si>
  <si>
    <t>W</t>
  </si>
  <si>
    <t>Pb</t>
  </si>
  <si>
    <t>Bi</t>
  </si>
  <si>
    <t>Th</t>
  </si>
  <si>
    <t>U</t>
  </si>
  <si>
    <t>KVK-77</t>
  </si>
  <si>
    <t>H16</t>
  </si>
  <si>
    <t>K17</t>
  </si>
  <si>
    <t>R21</t>
  </si>
  <si>
    <t>Sample</t>
  </si>
  <si>
    <t>KAL02</t>
  </si>
  <si>
    <t>KAL04</t>
  </si>
  <si>
    <t>KAL05</t>
  </si>
  <si>
    <t>KAL06</t>
  </si>
  <si>
    <t>KAL07</t>
  </si>
  <si>
    <t>KAL08</t>
  </si>
  <si>
    <t>KAL09</t>
  </si>
  <si>
    <t>KAL10</t>
  </si>
  <si>
    <t>KAL11</t>
  </si>
  <si>
    <t>KAL12</t>
  </si>
  <si>
    <t>KAL13</t>
  </si>
  <si>
    <t>KAL14</t>
  </si>
  <si>
    <t>KAL19</t>
  </si>
  <si>
    <t>KAL21</t>
  </si>
  <si>
    <t>KAL22</t>
  </si>
  <si>
    <t>KAL25</t>
  </si>
  <si>
    <t>KAL26</t>
  </si>
  <si>
    <t>KFA01</t>
  </si>
  <si>
    <t>KFA02</t>
  </si>
  <si>
    <t>KFA03</t>
  </si>
  <si>
    <t>KFA04</t>
  </si>
  <si>
    <t>KFA05</t>
  </si>
  <si>
    <t>KFA06</t>
  </si>
  <si>
    <t>KFA07</t>
  </si>
  <si>
    <t>KFA08</t>
  </si>
  <si>
    <t>KFA09</t>
  </si>
  <si>
    <t>KFA10</t>
  </si>
  <si>
    <t>KFA11</t>
  </si>
  <si>
    <t>KFA12</t>
  </si>
  <si>
    <t>KFA13</t>
  </si>
  <si>
    <t>KFA14</t>
  </si>
  <si>
    <t>KFA15</t>
  </si>
  <si>
    <t>KFA16</t>
  </si>
  <si>
    <t>KFA17</t>
  </si>
  <si>
    <t>KFA18</t>
  </si>
  <si>
    <t>KFA19</t>
  </si>
  <si>
    <t>KFA20</t>
  </si>
  <si>
    <t>KFA21</t>
  </si>
  <si>
    <t>KFA22</t>
  </si>
  <si>
    <t>KFA23</t>
  </si>
  <si>
    <t>KFA24</t>
  </si>
  <si>
    <t>KFA25</t>
  </si>
  <si>
    <t>KFA26</t>
  </si>
  <si>
    <t>KFA27</t>
  </si>
  <si>
    <t>KFA28</t>
  </si>
  <si>
    <t>KFA29</t>
  </si>
  <si>
    <t>KFA30</t>
  </si>
  <si>
    <t>KFA31</t>
  </si>
  <si>
    <t>KFA32</t>
  </si>
  <si>
    <t>KFA33</t>
  </si>
  <si>
    <t>KFA34</t>
  </si>
  <si>
    <t>KFA35</t>
  </si>
  <si>
    <t>KFA36</t>
  </si>
  <si>
    <t>KFA37</t>
  </si>
  <si>
    <t>KFA38</t>
  </si>
  <si>
    <t>KVK001</t>
  </si>
  <si>
    <t>KVK004</t>
  </si>
  <si>
    <t>KVK005</t>
  </si>
  <si>
    <t>KVK006</t>
  </si>
  <si>
    <t>KVK007</t>
  </si>
  <si>
    <t>KVK008</t>
  </si>
  <si>
    <t>KVK009</t>
  </si>
  <si>
    <t>KVK010</t>
  </si>
  <si>
    <t>KVK011</t>
  </si>
  <si>
    <t>KVK012</t>
  </si>
  <si>
    <t>KVK013</t>
  </si>
  <si>
    <t>KVK014</t>
  </si>
  <si>
    <t>KVK015</t>
  </si>
  <si>
    <t>KVK016</t>
  </si>
  <si>
    <t>KVK017</t>
  </si>
  <si>
    <t>KVK018</t>
  </si>
  <si>
    <t>KVK019</t>
  </si>
  <si>
    <t>KVK020</t>
  </si>
  <si>
    <t>KVK021</t>
  </si>
  <si>
    <t>KVK022</t>
  </si>
  <si>
    <t>KVK023</t>
  </si>
  <si>
    <t>KVK024</t>
  </si>
  <si>
    <t>KVK025</t>
  </si>
  <si>
    <t>KVK026</t>
  </si>
  <si>
    <t>KVK027</t>
  </si>
  <si>
    <t>KVK028</t>
  </si>
  <si>
    <t>KVK029</t>
  </si>
  <si>
    <t>KVK030</t>
  </si>
  <si>
    <t>KVK031</t>
  </si>
  <si>
    <t>KVK032</t>
  </si>
  <si>
    <t>KVK033</t>
  </si>
  <si>
    <t>KVK034</t>
  </si>
  <si>
    <t>KVK035</t>
  </si>
  <si>
    <t>KVK036</t>
  </si>
  <si>
    <t>KVK037</t>
  </si>
  <si>
    <t>KVK038</t>
  </si>
  <si>
    <t>KVK039</t>
  </si>
  <si>
    <t>KVK040</t>
  </si>
  <si>
    <t>KVK041</t>
  </si>
  <si>
    <t>KVK042</t>
  </si>
  <si>
    <t>KVK043</t>
  </si>
  <si>
    <t>KVK044</t>
  </si>
  <si>
    <t>KVK045</t>
  </si>
  <si>
    <t>KVK046</t>
  </si>
  <si>
    <t>KVK047</t>
  </si>
  <si>
    <t>KVK048</t>
  </si>
  <si>
    <t>KVK049</t>
  </si>
  <si>
    <t>KVK050</t>
  </si>
  <si>
    <t>KVK051</t>
  </si>
  <si>
    <t>KVK052</t>
  </si>
  <si>
    <t>KVK053</t>
  </si>
  <si>
    <t>KVK054</t>
  </si>
  <si>
    <t>KVK055</t>
  </si>
  <si>
    <t>KVK056</t>
  </si>
  <si>
    <t>KVK057</t>
  </si>
  <si>
    <t>KVK059</t>
  </si>
  <si>
    <t>KVK061</t>
  </si>
  <si>
    <t>KVK062</t>
  </si>
  <si>
    <t>KVK063</t>
  </si>
  <si>
    <t>KVK064</t>
  </si>
  <si>
    <t>KVK065</t>
  </si>
  <si>
    <t>KVK066</t>
  </si>
  <si>
    <t>KVK067</t>
  </si>
  <si>
    <t>KVK068</t>
  </si>
  <si>
    <t>KVK069</t>
  </si>
  <si>
    <t>KVK070</t>
  </si>
  <si>
    <t>KVK071</t>
  </si>
  <si>
    <t>KVK072</t>
  </si>
  <si>
    <t>KVK073</t>
  </si>
  <si>
    <t>KVK074</t>
  </si>
  <si>
    <t>KVK075</t>
  </si>
  <si>
    <t>KVK076</t>
  </si>
  <si>
    <t>KVK077</t>
  </si>
  <si>
    <t>KVK078</t>
  </si>
  <si>
    <t>KVK079</t>
  </si>
  <si>
    <t>KVK080</t>
  </si>
  <si>
    <t>KVK081</t>
  </si>
  <si>
    <t>KVK082</t>
  </si>
  <si>
    <t>KVK083</t>
  </si>
  <si>
    <t>KVK084</t>
  </si>
  <si>
    <t>KVK085</t>
  </si>
  <si>
    <t>KVK086</t>
  </si>
  <si>
    <t>KVK088</t>
  </si>
  <si>
    <t>KVK089</t>
  </si>
  <si>
    <t>KVK090</t>
  </si>
  <si>
    <t>KVK091</t>
  </si>
  <si>
    <t>KVK092</t>
  </si>
  <si>
    <t>KVK093</t>
  </si>
  <si>
    <t>KVK094</t>
  </si>
  <si>
    <t>KVK095</t>
  </si>
  <si>
    <t>KVK097</t>
  </si>
  <si>
    <t>KVK098</t>
  </si>
  <si>
    <t>KVK100</t>
  </si>
  <si>
    <t>KVK101</t>
  </si>
  <si>
    <t>KVK102</t>
  </si>
  <si>
    <t>KVK104</t>
  </si>
  <si>
    <t>KVK105</t>
  </si>
  <si>
    <t>KVK106</t>
  </si>
  <si>
    <t>KVK108</t>
  </si>
  <si>
    <t>KVK110</t>
  </si>
  <si>
    <t>KVK111</t>
  </si>
  <si>
    <t>KVK112</t>
  </si>
  <si>
    <t>KVK113</t>
  </si>
  <si>
    <t>KVK114</t>
  </si>
  <si>
    <t>KVK116</t>
  </si>
  <si>
    <t>KVK117</t>
  </si>
  <si>
    <t>KVK118</t>
  </si>
  <si>
    <t>KVK119</t>
  </si>
  <si>
    <t>KVK120</t>
  </si>
  <si>
    <t>KVK121</t>
  </si>
  <si>
    <t>KVK122</t>
  </si>
  <si>
    <t>KVK123</t>
  </si>
  <si>
    <t>KVK124</t>
  </si>
  <si>
    <t>KVK125</t>
  </si>
  <si>
    <t>KVK126</t>
  </si>
  <si>
    <t>KVK127</t>
  </si>
  <si>
    <t>KVK128</t>
  </si>
  <si>
    <t>KVK129</t>
  </si>
  <si>
    <t>KVK130</t>
  </si>
  <si>
    <t>KVK131</t>
  </si>
  <si>
    <t>KVK132</t>
  </si>
  <si>
    <t>KVK133</t>
  </si>
  <si>
    <t>KVK134</t>
  </si>
  <si>
    <t>KVK136</t>
  </si>
  <si>
    <t>KVK137</t>
  </si>
  <si>
    <t>KVK138</t>
  </si>
  <si>
    <t>KVK140</t>
  </si>
  <si>
    <t>KVK141</t>
  </si>
  <si>
    <t>KVK142</t>
  </si>
  <si>
    <t>KVK147</t>
  </si>
  <si>
    <t>KVK148</t>
  </si>
  <si>
    <t>KVK149</t>
  </si>
  <si>
    <t>KVK150</t>
  </si>
  <si>
    <t>KVK151</t>
  </si>
  <si>
    <t>KVK152</t>
  </si>
  <si>
    <t>KVK157</t>
  </si>
  <si>
    <t>KVK159</t>
  </si>
  <si>
    <t>KVK160</t>
  </si>
  <si>
    <t>KVK163</t>
  </si>
  <si>
    <t>KVK165</t>
  </si>
  <si>
    <t>KVK167</t>
  </si>
  <si>
    <t>KVK168</t>
  </si>
  <si>
    <t>KVK169</t>
  </si>
  <si>
    <t>KVK170</t>
  </si>
  <si>
    <t>KVK171</t>
  </si>
  <si>
    <t>KVK172</t>
  </si>
  <si>
    <t>KVK173</t>
  </si>
  <si>
    <t>KVK174</t>
  </si>
  <si>
    <t>KVK175</t>
  </si>
  <si>
    <t>KVK176</t>
  </si>
  <si>
    <t>KVK177</t>
  </si>
  <si>
    <t>KVK178</t>
  </si>
  <si>
    <t>KVK179</t>
  </si>
  <si>
    <t>KVK180</t>
  </si>
  <si>
    <t>KVK181</t>
  </si>
  <si>
    <t>KVK182</t>
  </si>
  <si>
    <t>KVK183</t>
  </si>
  <si>
    <t>KVK184</t>
  </si>
  <si>
    <t>KVK186</t>
  </si>
  <si>
    <t>KVK187</t>
  </si>
  <si>
    <t>KVK189</t>
  </si>
  <si>
    <t>KVK190</t>
  </si>
  <si>
    <t>KVK191</t>
  </si>
  <si>
    <t>KVK192</t>
  </si>
  <si>
    <t>KVK193</t>
  </si>
  <si>
    <t>Weight (g)</t>
  </si>
  <si>
    <r>
      <rPr>
        <vertAlign val="superscript"/>
        <sz val="11"/>
        <color theme="1"/>
        <rFont val="Times New Roman"/>
        <family val="1"/>
      </rPr>
      <t>4</t>
    </r>
    <r>
      <rPr>
        <sz val="11"/>
        <color theme="1"/>
        <rFont val="Times New Roman"/>
        <family val="1"/>
      </rPr>
      <t>He [cm</t>
    </r>
    <r>
      <rPr>
        <vertAlign val="superscript"/>
        <sz val="11"/>
        <color theme="1"/>
        <rFont val="Times New Roman"/>
        <family val="1"/>
      </rPr>
      <t>3</t>
    </r>
    <r>
      <rPr>
        <sz val="11"/>
        <color theme="1"/>
        <rFont val="Times New Roman"/>
        <family val="1"/>
      </rPr>
      <t>STP/g]</t>
    </r>
  </si>
  <si>
    <r>
      <rPr>
        <vertAlign val="superscript"/>
        <sz val="11"/>
        <color theme="1"/>
        <rFont val="Times New Roman"/>
        <family val="1"/>
      </rPr>
      <t>3</t>
    </r>
    <r>
      <rPr>
        <sz val="11"/>
        <color theme="1"/>
        <rFont val="Times New Roman"/>
        <family val="1"/>
      </rPr>
      <t>He/</t>
    </r>
    <r>
      <rPr>
        <vertAlign val="superscript"/>
        <sz val="11"/>
        <color theme="1"/>
        <rFont val="Times New Roman"/>
        <family val="1"/>
      </rPr>
      <t>4</t>
    </r>
    <r>
      <rPr>
        <sz val="11"/>
        <color theme="1"/>
        <rFont val="Times New Roman"/>
        <family val="1"/>
      </rPr>
      <t>He (R/R</t>
    </r>
    <r>
      <rPr>
        <vertAlign val="subscript"/>
        <sz val="11"/>
        <color theme="1"/>
        <rFont val="Times New Roman"/>
        <family val="1"/>
      </rPr>
      <t>a</t>
    </r>
    <r>
      <rPr>
        <sz val="11"/>
        <color theme="1"/>
        <rFont val="Times New Roman"/>
        <family val="1"/>
      </rPr>
      <t>)</t>
    </r>
  </si>
  <si>
    <t>1σ</t>
  </si>
  <si>
    <r>
      <rPr>
        <vertAlign val="superscript"/>
        <sz val="11"/>
        <color theme="1"/>
        <rFont val="Times New Roman"/>
        <family val="1"/>
      </rPr>
      <t>4</t>
    </r>
    <r>
      <rPr>
        <sz val="11"/>
        <color theme="1"/>
        <rFont val="Times New Roman"/>
        <family val="1"/>
      </rPr>
      <t>He/</t>
    </r>
    <r>
      <rPr>
        <vertAlign val="superscript"/>
        <sz val="11"/>
        <color theme="1"/>
        <rFont val="Times New Roman"/>
        <family val="1"/>
      </rPr>
      <t>20</t>
    </r>
    <r>
      <rPr>
        <sz val="11"/>
        <color theme="1"/>
        <rFont val="Times New Roman"/>
        <family val="1"/>
      </rPr>
      <t>Ne</t>
    </r>
  </si>
  <si>
    <t>X-value</t>
  </si>
  <si>
    <r>
      <t>R</t>
    </r>
    <r>
      <rPr>
        <vertAlign val="subscript"/>
        <sz val="11"/>
        <color theme="1"/>
        <rFont val="Times New Roman"/>
        <family val="1"/>
      </rPr>
      <t>c</t>
    </r>
    <r>
      <rPr>
        <sz val="11"/>
        <color theme="1"/>
        <rFont val="Times New Roman"/>
        <family val="1"/>
      </rPr>
      <t>/R</t>
    </r>
    <r>
      <rPr>
        <vertAlign val="subscript"/>
        <sz val="11"/>
        <color theme="1"/>
        <rFont val="Times New Roman"/>
        <family val="1"/>
      </rPr>
      <t>a</t>
    </r>
  </si>
  <si>
    <r>
      <rPr>
        <vertAlign val="superscript"/>
        <sz val="11"/>
        <color theme="1"/>
        <rFont val="Times New Roman"/>
        <family val="1"/>
      </rPr>
      <t>20</t>
    </r>
    <r>
      <rPr>
        <sz val="11"/>
        <color theme="1"/>
        <rFont val="Times New Roman"/>
        <family val="1"/>
      </rPr>
      <t>Ne [cm</t>
    </r>
    <r>
      <rPr>
        <vertAlign val="superscript"/>
        <sz val="11"/>
        <color theme="1"/>
        <rFont val="Times New Roman"/>
        <family val="1"/>
      </rPr>
      <t>3</t>
    </r>
    <r>
      <rPr>
        <sz val="11"/>
        <color theme="1"/>
        <rFont val="Times New Roman"/>
        <family val="1"/>
      </rPr>
      <t>STP/g]</t>
    </r>
  </si>
  <si>
    <r>
      <rPr>
        <vertAlign val="superscript"/>
        <sz val="11"/>
        <color theme="1"/>
        <rFont val="Times New Roman"/>
        <family val="1"/>
      </rPr>
      <t>20</t>
    </r>
    <r>
      <rPr>
        <sz val="11"/>
        <color theme="1"/>
        <rFont val="Times New Roman"/>
        <family val="1"/>
      </rPr>
      <t>Ne/</t>
    </r>
    <r>
      <rPr>
        <vertAlign val="superscript"/>
        <sz val="11"/>
        <color theme="1"/>
        <rFont val="Times New Roman"/>
        <family val="1"/>
      </rPr>
      <t>22</t>
    </r>
    <r>
      <rPr>
        <sz val="11"/>
        <color theme="1"/>
        <rFont val="Times New Roman"/>
        <family val="1"/>
      </rPr>
      <t>Ne</t>
    </r>
  </si>
  <si>
    <r>
      <rPr>
        <vertAlign val="superscript"/>
        <sz val="11"/>
        <color theme="1"/>
        <rFont val="Times New Roman"/>
        <family val="1"/>
      </rPr>
      <t>21</t>
    </r>
    <r>
      <rPr>
        <sz val="11"/>
        <color theme="1"/>
        <rFont val="Times New Roman"/>
        <family val="1"/>
      </rPr>
      <t>Ne/</t>
    </r>
    <r>
      <rPr>
        <vertAlign val="superscript"/>
        <sz val="11"/>
        <color theme="1"/>
        <rFont val="Times New Roman"/>
        <family val="1"/>
      </rPr>
      <t>22</t>
    </r>
    <r>
      <rPr>
        <sz val="11"/>
        <color theme="1"/>
        <rFont val="Times New Roman"/>
        <family val="1"/>
      </rPr>
      <t>Ne</t>
    </r>
  </si>
  <si>
    <r>
      <rPr>
        <vertAlign val="superscript"/>
        <sz val="11"/>
        <color theme="1"/>
        <rFont val="Times New Roman"/>
        <family val="1"/>
      </rPr>
      <t>40</t>
    </r>
    <r>
      <rPr>
        <sz val="11"/>
        <color theme="1"/>
        <rFont val="Times New Roman"/>
        <family val="1"/>
      </rPr>
      <t>Ar [cm</t>
    </r>
    <r>
      <rPr>
        <vertAlign val="superscript"/>
        <sz val="11"/>
        <color theme="1"/>
        <rFont val="Times New Roman"/>
        <family val="1"/>
      </rPr>
      <t>3</t>
    </r>
    <r>
      <rPr>
        <sz val="11"/>
        <color theme="1"/>
        <rFont val="Times New Roman"/>
        <family val="1"/>
      </rPr>
      <t>STP/g]</t>
    </r>
  </si>
  <si>
    <t>40Ar/36Ar</t>
  </si>
  <si>
    <t>38Ar/36Ar</t>
  </si>
  <si>
    <t>4He/40Ar*</t>
  </si>
  <si>
    <t>Glass</t>
  </si>
  <si>
    <t>duplicate</t>
  </si>
  <si>
    <t>average</t>
  </si>
  <si>
    <t>Fur10</t>
  </si>
  <si>
    <t>NAL-355/6</t>
  </si>
  <si>
    <t>Sample info</t>
  </si>
  <si>
    <r>
      <t>δ</t>
    </r>
    <r>
      <rPr>
        <vertAlign val="superscript"/>
        <sz val="10"/>
        <color rgb="FF000000"/>
        <rFont val="Times New Roman"/>
        <family val="1"/>
      </rPr>
      <t>18</t>
    </r>
    <r>
      <rPr>
        <sz val="10"/>
        <color indexed="8"/>
        <rFont val="Times New Roman"/>
        <family val="1"/>
      </rPr>
      <t>O</t>
    </r>
  </si>
  <si>
    <t>KVK-168 (B117)</t>
  </si>
  <si>
    <t>KFA-1</t>
  </si>
  <si>
    <t>KFA-2</t>
  </si>
  <si>
    <t>KFA-3</t>
  </si>
  <si>
    <t>KVK-172</t>
  </si>
  <si>
    <t>min</t>
  </si>
  <si>
    <t>max</t>
  </si>
  <si>
    <t>avg</t>
  </si>
  <si>
    <t>LF</t>
  </si>
  <si>
    <t>Conv.</t>
  </si>
  <si>
    <t>Average (all)</t>
  </si>
  <si>
    <t>Average (LF)</t>
  </si>
  <si>
    <t>Average (Conv.)</t>
  </si>
  <si>
    <t>Method</t>
  </si>
  <si>
    <t>Laser fluorination IRMS</t>
  </si>
  <si>
    <t>Conventional bulk analysis</t>
  </si>
  <si>
    <t>Whole rock</t>
  </si>
  <si>
    <t>Sample ID</t>
  </si>
  <si>
    <t>ICP</t>
  </si>
  <si>
    <t>EPMA</t>
  </si>
  <si>
    <t>Ol</t>
  </si>
  <si>
    <t>Plag</t>
  </si>
  <si>
    <t>Cpx</t>
  </si>
  <si>
    <t>O</t>
  </si>
  <si>
    <t>KAL01</t>
  </si>
  <si>
    <t>KAL03</t>
  </si>
  <si>
    <t>KAL15</t>
  </si>
  <si>
    <t>KAL16</t>
  </si>
  <si>
    <t>KAL17</t>
  </si>
  <si>
    <t>KAL18</t>
  </si>
  <si>
    <t>KAL20</t>
  </si>
  <si>
    <t>KAL23</t>
  </si>
  <si>
    <t>KAL24</t>
  </si>
  <si>
    <t>KFA39</t>
  </si>
  <si>
    <t>KFA40</t>
  </si>
  <si>
    <t>KVK002</t>
  </si>
  <si>
    <t>KVK003</t>
  </si>
  <si>
    <t>KVK30R</t>
  </si>
  <si>
    <t>x</t>
  </si>
  <si>
    <t>KVK058</t>
  </si>
  <si>
    <t>KVK060</t>
  </si>
  <si>
    <t>KVK087</t>
  </si>
  <si>
    <t>KVK096</t>
  </si>
  <si>
    <t>KVK099</t>
  </si>
  <si>
    <t>KVK103</t>
  </si>
  <si>
    <t>KVK107</t>
  </si>
  <si>
    <t>KVK109</t>
  </si>
  <si>
    <t>KVK115</t>
  </si>
  <si>
    <t>KVK135</t>
  </si>
  <si>
    <t>KVK139</t>
  </si>
  <si>
    <t>KVK143</t>
  </si>
  <si>
    <t>KVK144</t>
  </si>
  <si>
    <t>KVK145</t>
  </si>
  <si>
    <t>KVK146</t>
  </si>
  <si>
    <t>KVK153</t>
  </si>
  <si>
    <t>KVK154</t>
  </si>
  <si>
    <t>KVK155</t>
  </si>
  <si>
    <t>KVK156</t>
  </si>
  <si>
    <t>KVK158</t>
  </si>
  <si>
    <t>KVK161</t>
  </si>
  <si>
    <t>KVK162</t>
  </si>
  <si>
    <t>KVK164</t>
  </si>
  <si>
    <t>r</t>
  </si>
  <si>
    <t>KVK166</t>
  </si>
  <si>
    <t>KVK182a</t>
  </si>
  <si>
    <t>KVK185</t>
  </si>
  <si>
    <t>KVK188</t>
  </si>
  <si>
    <t>KVK200</t>
  </si>
  <si>
    <t>KVK201</t>
  </si>
  <si>
    <t>KVK202</t>
  </si>
  <si>
    <t>KVK203</t>
  </si>
  <si>
    <t>KVK204</t>
  </si>
  <si>
    <t>KVK205</t>
  </si>
  <si>
    <t>KVK206</t>
  </si>
  <si>
    <t>KVK207</t>
  </si>
  <si>
    <t>KVK208</t>
  </si>
  <si>
    <t>KVK209</t>
  </si>
  <si>
    <t>KVK210</t>
  </si>
  <si>
    <t>KVK211</t>
  </si>
  <si>
    <t>KVK212</t>
  </si>
  <si>
    <t>KVK213</t>
  </si>
  <si>
    <t>KVK214</t>
  </si>
  <si>
    <t>KVK215</t>
  </si>
  <si>
    <t>KVK216</t>
  </si>
  <si>
    <t>KVK217</t>
  </si>
  <si>
    <t>KVK218</t>
  </si>
  <si>
    <t>KVK219</t>
  </si>
  <si>
    <t>KVK220</t>
  </si>
  <si>
    <t>KVK221</t>
  </si>
  <si>
    <t>KVK222</t>
  </si>
  <si>
    <t>KVK223</t>
  </si>
  <si>
    <t>Lat (°N)</t>
  </si>
  <si>
    <t>Lon (°W)</t>
  </si>
  <si>
    <t>Oxide</t>
  </si>
  <si>
    <t>Minerals</t>
  </si>
  <si>
    <t>Isotopes</t>
  </si>
  <si>
    <t>He</t>
  </si>
  <si>
    <t>Ne</t>
  </si>
  <si>
    <t>Ar</t>
  </si>
  <si>
    <t>LA-ICP-MS</t>
  </si>
  <si>
    <t>ICP-MS</t>
  </si>
  <si>
    <t>KVK168 (B118)</t>
  </si>
  <si>
    <t>KVK147 (B117)</t>
  </si>
  <si>
    <t>NAL353-O1-sp1</t>
  </si>
  <si>
    <t>NAL353-O4-sp2</t>
  </si>
  <si>
    <t>NAL353-O4-sp3</t>
  </si>
  <si>
    <t>NAL353-O2-sp4</t>
  </si>
  <si>
    <t>NAL353-O2-sp5</t>
  </si>
  <si>
    <t>NAL353-O2-sp6</t>
  </si>
  <si>
    <t>NAL353-O2-sp7</t>
  </si>
  <si>
    <t>NAL353-O2-sp8</t>
  </si>
  <si>
    <t>NAL353-O3-sp9</t>
  </si>
  <si>
    <t>NAL356-O2-sp1</t>
  </si>
  <si>
    <t>NAL356-O2-sp2</t>
  </si>
  <si>
    <t>NAL356-O2-sp3</t>
  </si>
  <si>
    <t>NAL356-O4-sp4</t>
  </si>
  <si>
    <t>NAL356-O4-sp5</t>
  </si>
  <si>
    <t>NAL356-O4-sp6</t>
  </si>
  <si>
    <t>NAL356-O5-sp7</t>
  </si>
  <si>
    <t>NAL356-O5-sp8</t>
  </si>
  <si>
    <t>NAL356-O8-sp9</t>
  </si>
  <si>
    <t>NAL356-O7-sp10</t>
  </si>
  <si>
    <t>NAL356-O7-sp11</t>
  </si>
  <si>
    <t>NAL356-O7-sp12</t>
  </si>
  <si>
    <t>NAL356-O7-sp13</t>
  </si>
  <si>
    <t>NAL356-O7-sp14</t>
  </si>
  <si>
    <t>NAL356-O3-sp15</t>
  </si>
  <si>
    <t>NAL356-O3-sp16</t>
  </si>
  <si>
    <t>NAL356-O3-sp17</t>
  </si>
  <si>
    <t>NAL356-O1-sp18</t>
  </si>
  <si>
    <t>NAL356-O11-sp19</t>
  </si>
  <si>
    <t>NAL356-O11-sp20</t>
  </si>
  <si>
    <t>NAL356-O12-sp21</t>
  </si>
  <si>
    <t>NAL356-O12-sp22</t>
  </si>
  <si>
    <t>NAL356-O13-sp23</t>
  </si>
  <si>
    <t>KVK211-mag1</t>
  </si>
  <si>
    <t>KVK211-mag2</t>
  </si>
  <si>
    <t>KVK211-mag3</t>
  </si>
  <si>
    <t>KVK211-mag4</t>
  </si>
  <si>
    <t>KVK211-mag5</t>
  </si>
  <si>
    <t>KVK213-mag1</t>
  </si>
  <si>
    <t>KVK213-mag2</t>
  </si>
  <si>
    <t>KVK213-mag3</t>
  </si>
  <si>
    <t>KVK213-mag4</t>
  </si>
  <si>
    <t>KVK217-mag1</t>
  </si>
  <si>
    <t>KVK217-mag2</t>
  </si>
  <si>
    <t>KVK217-mag3</t>
  </si>
  <si>
    <t>KVK220-mag1</t>
  </si>
  <si>
    <t>KVK220-mag2</t>
  </si>
  <si>
    <t>KVK220-mag3</t>
  </si>
  <si>
    <t>KVK220-mag4</t>
  </si>
  <si>
    <t>KVK221-mag1</t>
  </si>
  <si>
    <t>KVK221-mag2</t>
  </si>
  <si>
    <t>KVK221-mag3</t>
  </si>
  <si>
    <t>KVK222-mag1</t>
  </si>
  <si>
    <t>KVK222-mag2</t>
  </si>
  <si>
    <t>KVK222-mag3</t>
  </si>
  <si>
    <t>KVK222-mag4</t>
  </si>
  <si>
    <t>KVK222-mag5</t>
  </si>
  <si>
    <t>KVK222-mag6</t>
  </si>
  <si>
    <t>KVK222-mag7</t>
  </si>
  <si>
    <t>SiO2 (wt.%)</t>
  </si>
  <si>
    <t>V2O3</t>
  </si>
  <si>
    <t>Cr2O3</t>
  </si>
  <si>
    <t>NiO</t>
  </si>
  <si>
    <t>Total</t>
  </si>
  <si>
    <t>M05</t>
  </si>
  <si>
    <t>Type</t>
  </si>
  <si>
    <t>SiO2</t>
  </si>
  <si>
    <t>DiHd</t>
  </si>
  <si>
    <t>EnFs</t>
  </si>
  <si>
    <t>CaTs</t>
  </si>
  <si>
    <t>Jd</t>
  </si>
  <si>
    <t>CaTi</t>
  </si>
  <si>
    <t>CrCaTs</t>
  </si>
  <si>
    <t>KVK-202_cpx4c</t>
  </si>
  <si>
    <t>c</t>
  </si>
  <si>
    <t>KVK-202_cpx4r</t>
  </si>
  <si>
    <t>KVK-202_cpx5c</t>
  </si>
  <si>
    <t>KVK-202_cpx6c</t>
  </si>
  <si>
    <t>KVK-202_cpx6r</t>
  </si>
  <si>
    <t>NAL-358_cpx1c</t>
  </si>
  <si>
    <t>NAL-358_cpx1m</t>
  </si>
  <si>
    <t>NAL-358_cpx1r</t>
  </si>
  <si>
    <t>NAL-358_cpx2</t>
  </si>
  <si>
    <t>NAL-358_cpx3c</t>
  </si>
  <si>
    <t>NAL-358_cpx3m</t>
  </si>
  <si>
    <t>NAL-358_cpx3r</t>
  </si>
  <si>
    <t>NAL-358_cpx4c</t>
  </si>
  <si>
    <t>NAL-358_cpx4m</t>
  </si>
  <si>
    <t>NAL-358_cpx4r</t>
  </si>
  <si>
    <t>NAL-358_cpx5c</t>
  </si>
  <si>
    <t>NAL-358_cpx5r</t>
  </si>
  <si>
    <t>KVK-172_cpx1c</t>
  </si>
  <si>
    <t>KVK-172_cpx1r</t>
  </si>
  <si>
    <t>KVK-178_cpx1c</t>
  </si>
  <si>
    <t>KVK-178_cpx1r</t>
  </si>
  <si>
    <t>KVK-178_cpx2c</t>
  </si>
  <si>
    <t>KVK-178_cpx2r</t>
  </si>
  <si>
    <t>KVK-178_cpx3c</t>
  </si>
  <si>
    <t>KVK-178_cpx3r</t>
  </si>
  <si>
    <t>KVK-178_cpx4c</t>
  </si>
  <si>
    <t>KVK-178_cpx4r</t>
  </si>
  <si>
    <t>KVK-178_cpx5c</t>
  </si>
  <si>
    <t>KVK-178_cpx5m</t>
  </si>
  <si>
    <t>KVK-178_cpx5r</t>
  </si>
  <si>
    <t>KVK-178_cpx6c</t>
  </si>
  <si>
    <t>KVK-178_cpx6m</t>
  </si>
  <si>
    <t>KVK-178_cpx6r</t>
  </si>
  <si>
    <t>KVK-178_cpx7c</t>
  </si>
  <si>
    <t>KVK-178_cpx7r</t>
  </si>
  <si>
    <t>KVK-178_cp8c</t>
  </si>
  <si>
    <t>KVK-178_cp8r</t>
  </si>
  <si>
    <t>KVK-179_cpx1c</t>
  </si>
  <si>
    <t>KVK-179_cpx1r</t>
  </si>
  <si>
    <t>KVK-179_cpx2c</t>
  </si>
  <si>
    <t>KVK-179_cpx2r</t>
  </si>
  <si>
    <t>KVK-179_cpx3c</t>
  </si>
  <si>
    <t>KVK-179_cpx3r</t>
  </si>
  <si>
    <t>KVK-179_cpx4c</t>
  </si>
  <si>
    <t>KVK-179_cpx4r</t>
  </si>
  <si>
    <t>KVK-179_cpx5c</t>
  </si>
  <si>
    <t>KVK-179_cpx6c</t>
  </si>
  <si>
    <t>NAL-356-O4-MI1</t>
  </si>
  <si>
    <t>KVK-179_cpx6r</t>
  </si>
  <si>
    <t>KVK-179_cpx7c</t>
  </si>
  <si>
    <t>KVK-179_cpx7r</t>
  </si>
  <si>
    <t>KVK-214-O5-MI1</t>
  </si>
  <si>
    <t>KVK-179_cpx8c</t>
  </si>
  <si>
    <t>KVK-179_cpx8r</t>
  </si>
  <si>
    <t>KVK-179_cpx9c</t>
  </si>
  <si>
    <t>KVK-179_cpx9r</t>
  </si>
  <si>
    <t>KVK-179_cpx10c</t>
  </si>
  <si>
    <t>KVK-179_cpx10r</t>
  </si>
  <si>
    <t>KVK-179_cpx11c</t>
  </si>
  <si>
    <t>KVK-179_cpx11r</t>
  </si>
  <si>
    <t>KVK-181_cpx1c</t>
  </si>
  <si>
    <t>KVK-181_cpx1r</t>
  </si>
  <si>
    <t>KVK-181_cpx2c</t>
  </si>
  <si>
    <t>KVK-181_cpx2r</t>
  </si>
  <si>
    <t>KVK-181_cpx3c</t>
  </si>
  <si>
    <t>KVK-181_cpx3r</t>
  </si>
  <si>
    <t>KVK-181_cpx4c</t>
  </si>
  <si>
    <t>KVK-181_cpx5c</t>
  </si>
  <si>
    <t>KVK-181_cpx5r</t>
  </si>
  <si>
    <t>KVK-181_cpx6c</t>
  </si>
  <si>
    <t>KVK-181_cpx6r</t>
  </si>
  <si>
    <t>KVK-181_cpx7c</t>
  </si>
  <si>
    <t>KVK-181_cpx7r</t>
  </si>
  <si>
    <t>KVK-181_cpx8c</t>
  </si>
  <si>
    <t>KVK-181_cpx8r</t>
  </si>
  <si>
    <t>KVK-181_cpx9c</t>
  </si>
  <si>
    <t>KVK-181_cpx9r</t>
  </si>
  <si>
    <t>KVK-207_cpx3c</t>
  </si>
  <si>
    <t>KVK-207_cpx3m</t>
  </si>
  <si>
    <t>KVK-207_cpx3r</t>
  </si>
  <si>
    <t>KVK-207_cpx4c</t>
  </si>
  <si>
    <t>KVK-207_cpx4r</t>
  </si>
  <si>
    <t>KVK-207_cpx5c</t>
  </si>
  <si>
    <t>KVK-207_cpx5r</t>
  </si>
  <si>
    <t>KVK-205_cpx1c</t>
  </si>
  <si>
    <t>KVK-205_cpx1r</t>
  </si>
  <si>
    <t>KVK-205_cpx2c</t>
  </si>
  <si>
    <t>KVK-205_cpx2m1</t>
  </si>
  <si>
    <t>KVK-205_cpx2m2</t>
  </si>
  <si>
    <t>KVK-205_cpx2m3</t>
  </si>
  <si>
    <t>KVK-205_cpx2m4</t>
  </si>
  <si>
    <t>KVK-205_cpx2m5</t>
  </si>
  <si>
    <t>KVK-205_cpx2r</t>
  </si>
  <si>
    <t>KVK-205_cpx3c</t>
  </si>
  <si>
    <t>KVK-205_cpx3m</t>
  </si>
  <si>
    <t>KVK-205_cpx3r</t>
  </si>
  <si>
    <t>Calculated</t>
  </si>
  <si>
    <t>Measured</t>
  </si>
  <si>
    <t>Best match glass</t>
  </si>
  <si>
    <t>a</t>
  </si>
  <si>
    <t>b</t>
  </si>
  <si>
    <t>Calculated using Eq. 33 of Putirka (2008)</t>
  </si>
  <si>
    <t>Calculated using the calibration of Neave and Putirka (2017)</t>
  </si>
  <si>
    <r>
      <t>T(°C)</t>
    </r>
    <r>
      <rPr>
        <vertAlign val="superscript"/>
        <sz val="10"/>
        <color theme="1"/>
        <rFont val="Times New Roman"/>
        <family val="1"/>
      </rPr>
      <t>b</t>
    </r>
  </si>
  <si>
    <r>
      <t>P (kbar)</t>
    </r>
    <r>
      <rPr>
        <vertAlign val="superscript"/>
        <sz val="10"/>
        <color theme="1"/>
        <rFont val="Times New Roman"/>
        <family val="1"/>
      </rPr>
      <t>c</t>
    </r>
  </si>
  <si>
    <r>
      <t>K</t>
    </r>
    <r>
      <rPr>
        <vertAlign val="subscript"/>
        <sz val="10"/>
        <rFont val="Times New Roman"/>
        <family val="1"/>
      </rPr>
      <t>D</t>
    </r>
    <r>
      <rPr>
        <sz val="10"/>
        <rFont val="Times New Roman"/>
        <family val="1"/>
      </rPr>
      <t>(Fe-Mg)</t>
    </r>
  </si>
  <si>
    <r>
      <t>Quality criterion</t>
    </r>
    <r>
      <rPr>
        <vertAlign val="superscript"/>
        <sz val="10"/>
        <color theme="1"/>
        <rFont val="Times New Roman"/>
        <family val="1"/>
      </rPr>
      <t>a</t>
    </r>
  </si>
  <si>
    <t>EPMA (wt.%, raw)</t>
  </si>
  <si>
    <t>Host mineral</t>
  </si>
  <si>
    <t>Fo# (host)</t>
  </si>
  <si>
    <t>FeO*</t>
  </si>
  <si>
    <t>PEC%</t>
  </si>
  <si>
    <t>KVK214-O1-MI1</t>
  </si>
  <si>
    <t>Olivine</t>
  </si>
  <si>
    <t>KVK214-O1-MI2</t>
  </si>
  <si>
    <t>KVK214-O1-MI3</t>
  </si>
  <si>
    <t>KVK214-O1-MI4</t>
  </si>
  <si>
    <t>KVK214-O2-M1</t>
  </si>
  <si>
    <t>KVK214-O3-M1</t>
  </si>
  <si>
    <t>KVK214-O4-MI1</t>
  </si>
  <si>
    <t>KVK214-O5-MI1</t>
  </si>
  <si>
    <t>KVK214-O6-MI1</t>
  </si>
  <si>
    <t>KVK214-O6-MI2</t>
  </si>
  <si>
    <t>NAL-356-O1-MI1-sp</t>
  </si>
  <si>
    <t>Spinel</t>
  </si>
  <si>
    <t>KVK-220-O1-MI1</t>
  </si>
  <si>
    <t>KVK-222-O1-MI1</t>
  </si>
  <si>
    <t>KVK-222-O2-MI1</t>
  </si>
  <si>
    <t>NAL-455-O1-MI1</t>
  </si>
  <si>
    <t>NAL-356-O2-MI1</t>
  </si>
  <si>
    <t>NAL-356-O3-MI1</t>
  </si>
  <si>
    <t>NAL-356-O5-MI1</t>
  </si>
  <si>
    <r>
      <t>Major element and volatile concentrations (PEP-corrected)</t>
    </r>
    <r>
      <rPr>
        <vertAlign val="superscript"/>
        <sz val="12"/>
        <color theme="1"/>
        <rFont val="Times New Roman"/>
        <family val="1"/>
      </rPr>
      <t>a</t>
    </r>
  </si>
  <si>
    <t>Lava</t>
  </si>
  <si>
    <t>Pillow glass</t>
  </si>
  <si>
    <t>SE Stöðufell</t>
  </si>
  <si>
    <t>Stöðufell</t>
  </si>
  <si>
    <t>Krepputunguhraun</t>
  </si>
  <si>
    <t>Post-glacial</t>
  </si>
  <si>
    <t>Older Weichselian</t>
  </si>
  <si>
    <t>Last glaciation</t>
  </si>
  <si>
    <t>Age</t>
  </si>
  <si>
    <t>~1300 a</t>
  </si>
  <si>
    <t>Lindahraun (Hvannalindir)</t>
  </si>
  <si>
    <t>Krepputunguhraun (Hvannalindir)</t>
  </si>
  <si>
    <r>
      <rPr>
        <vertAlign val="superscript"/>
        <sz val="10"/>
        <color theme="1"/>
        <rFont val="Times New Roman"/>
        <family val="1"/>
      </rPr>
      <t>206</t>
    </r>
    <r>
      <rPr>
        <sz val="10"/>
        <color theme="1"/>
        <rFont val="Times New Roman"/>
        <family val="1"/>
      </rPr>
      <t>Pb/</t>
    </r>
    <r>
      <rPr>
        <vertAlign val="superscript"/>
        <sz val="10"/>
        <color theme="1"/>
        <rFont val="Times New Roman"/>
        <family val="1"/>
      </rPr>
      <t>204</t>
    </r>
    <r>
      <rPr>
        <sz val="10"/>
        <color theme="1"/>
        <rFont val="Times New Roman"/>
        <family val="1"/>
      </rPr>
      <t>Pb</t>
    </r>
  </si>
  <si>
    <t>2SE</t>
  </si>
  <si>
    <r>
      <rPr>
        <vertAlign val="superscript"/>
        <sz val="10"/>
        <color theme="1"/>
        <rFont val="Times New Roman"/>
        <family val="1"/>
      </rPr>
      <t>207</t>
    </r>
    <r>
      <rPr>
        <sz val="10"/>
        <color theme="1"/>
        <rFont val="Times New Roman"/>
        <family val="1"/>
      </rPr>
      <t>Pb/</t>
    </r>
    <r>
      <rPr>
        <vertAlign val="superscript"/>
        <sz val="10"/>
        <color theme="1"/>
        <rFont val="Times New Roman"/>
        <family val="1"/>
      </rPr>
      <t>204</t>
    </r>
    <r>
      <rPr>
        <sz val="10"/>
        <color theme="1"/>
        <rFont val="Times New Roman"/>
        <family val="1"/>
      </rPr>
      <t>Pb</t>
    </r>
  </si>
  <si>
    <r>
      <rPr>
        <vertAlign val="superscript"/>
        <sz val="10"/>
        <color theme="1"/>
        <rFont val="Times New Roman"/>
        <family val="1"/>
      </rPr>
      <t>208</t>
    </r>
    <r>
      <rPr>
        <sz val="10"/>
        <color theme="1"/>
        <rFont val="Times New Roman"/>
        <family val="1"/>
      </rPr>
      <t>Pb/</t>
    </r>
    <r>
      <rPr>
        <vertAlign val="superscript"/>
        <sz val="10"/>
        <color theme="1"/>
        <rFont val="Times New Roman"/>
        <family val="1"/>
      </rPr>
      <t>204</t>
    </r>
    <r>
      <rPr>
        <sz val="10"/>
        <color theme="1"/>
        <rFont val="Times New Roman"/>
        <family val="1"/>
      </rPr>
      <t>Pb</t>
    </r>
  </si>
  <si>
    <r>
      <rPr>
        <vertAlign val="superscript"/>
        <sz val="10"/>
        <color theme="1"/>
        <rFont val="Times New Roman"/>
        <family val="1"/>
      </rPr>
      <t>208</t>
    </r>
    <r>
      <rPr>
        <sz val="10"/>
        <color theme="1"/>
        <rFont val="Times New Roman"/>
        <family val="1"/>
      </rPr>
      <t>Pb/</t>
    </r>
    <r>
      <rPr>
        <vertAlign val="superscript"/>
        <sz val="10"/>
        <color theme="1"/>
        <rFont val="Times New Roman"/>
        <family val="1"/>
      </rPr>
      <t>206</t>
    </r>
    <r>
      <rPr>
        <sz val="10"/>
        <color theme="1"/>
        <rFont val="Times New Roman"/>
        <family val="1"/>
      </rPr>
      <t>Pb</t>
    </r>
  </si>
  <si>
    <r>
      <rPr>
        <vertAlign val="superscript"/>
        <sz val="10"/>
        <color theme="1"/>
        <rFont val="Times New Roman"/>
        <family val="1"/>
      </rPr>
      <t>207</t>
    </r>
    <r>
      <rPr>
        <sz val="10"/>
        <color theme="1"/>
        <rFont val="Times New Roman"/>
        <family val="1"/>
      </rPr>
      <t>Pb/</t>
    </r>
    <r>
      <rPr>
        <vertAlign val="superscript"/>
        <sz val="10"/>
        <color theme="1"/>
        <rFont val="Times New Roman"/>
        <family val="1"/>
      </rPr>
      <t>206</t>
    </r>
    <r>
      <rPr>
        <sz val="10"/>
        <color theme="1"/>
        <rFont val="Times New Roman"/>
        <family val="1"/>
      </rPr>
      <t>Pb</t>
    </r>
  </si>
  <si>
    <t>KVK-30R</t>
  </si>
  <si>
    <t>KVK-100</t>
  </si>
  <si>
    <t>KVK-130</t>
  </si>
  <si>
    <t>Fo#</t>
  </si>
  <si>
    <t>KVK-214-O1</t>
  </si>
  <si>
    <t>KVK-214-O2</t>
  </si>
  <si>
    <t>KVK-214-O3</t>
  </si>
  <si>
    <t>KVK-214-O4</t>
  </si>
  <si>
    <t>KVK-214-O5</t>
  </si>
  <si>
    <t>KVK-214-O6</t>
  </si>
  <si>
    <t>KVK-220-O1</t>
  </si>
  <si>
    <t>KVK-222-O1</t>
  </si>
  <si>
    <t>KVK-222-O2</t>
  </si>
  <si>
    <t>NAL-455-O1</t>
  </si>
  <si>
    <t>NAL-356-O1</t>
  </si>
  <si>
    <t>NAL-356-O11</t>
  </si>
  <si>
    <t>NAL-356-O12</t>
  </si>
  <si>
    <t>NAL-356-O13</t>
  </si>
  <si>
    <t>NAL-356-O2</t>
  </si>
  <si>
    <t>NAL-356-O3</t>
  </si>
  <si>
    <t>NAL-356-O4</t>
  </si>
  <si>
    <t>NAL-356-O5</t>
  </si>
  <si>
    <t>NAL-356-O6</t>
  </si>
  <si>
    <t>NAL-356-O7</t>
  </si>
  <si>
    <t>NAL-356-O8</t>
  </si>
  <si>
    <t>NAL-353-O1</t>
  </si>
  <si>
    <t>NAL-353-O2</t>
  </si>
  <si>
    <t>NAL-353-O3</t>
  </si>
  <si>
    <t>NAL-353-O4</t>
  </si>
  <si>
    <t xml:space="preserve">   SiO2  </t>
  </si>
  <si>
    <t xml:space="preserve">   TiO2  </t>
  </si>
  <si>
    <t xml:space="preserve">   Al2O3 </t>
  </si>
  <si>
    <t xml:space="preserve">   FeO   </t>
  </si>
  <si>
    <t xml:space="preserve">   MnO   </t>
  </si>
  <si>
    <t xml:space="preserve">   MgO   </t>
  </si>
  <si>
    <t xml:space="preserve">   CaO   </t>
  </si>
  <si>
    <t xml:space="preserve">   Na2O  </t>
  </si>
  <si>
    <t xml:space="preserve">   ZnO   </t>
  </si>
  <si>
    <t xml:space="preserve">   K2O   </t>
  </si>
  <si>
    <t xml:space="preserve">   P2O5  </t>
  </si>
  <si>
    <t xml:space="preserve">  Total  </t>
  </si>
  <si>
    <t>An</t>
  </si>
  <si>
    <t>Al</t>
  </si>
  <si>
    <t>Or</t>
  </si>
  <si>
    <t xml:space="preserve">165plg1,1 </t>
  </si>
  <si>
    <t xml:space="preserve">165plg2,1 </t>
  </si>
  <si>
    <t xml:space="preserve">165plg3,1 </t>
  </si>
  <si>
    <t xml:space="preserve">165plg4,1 </t>
  </si>
  <si>
    <t xml:space="preserve">165plg5,1 </t>
  </si>
  <si>
    <t xml:space="preserve">165plg6,1 </t>
  </si>
  <si>
    <t xml:space="preserve">165plg7,1 </t>
  </si>
  <si>
    <t xml:space="preserve">165plg8,1 </t>
  </si>
  <si>
    <t xml:space="preserve">165plg9,1 </t>
  </si>
  <si>
    <t xml:space="preserve">165plg10,1 </t>
  </si>
  <si>
    <t xml:space="preserve">168plg1 </t>
  </si>
  <si>
    <t xml:space="preserve">168plg2 </t>
  </si>
  <si>
    <t xml:space="preserve">168plg3 </t>
  </si>
  <si>
    <t xml:space="preserve">168plg4 </t>
  </si>
  <si>
    <t xml:space="preserve">168plg5 </t>
  </si>
  <si>
    <t xml:space="preserve">168plg6 </t>
  </si>
  <si>
    <t xml:space="preserve">168plg7 </t>
  </si>
  <si>
    <t xml:space="preserve">168plg8 </t>
  </si>
  <si>
    <t xml:space="preserve">168plg9 </t>
  </si>
  <si>
    <t xml:space="preserve">168plg10 </t>
  </si>
  <si>
    <t xml:space="preserve">173plg1 </t>
  </si>
  <si>
    <t xml:space="preserve">173plg2 </t>
  </si>
  <si>
    <t xml:space="preserve">173plg3 </t>
  </si>
  <si>
    <t xml:space="preserve">173plg4 </t>
  </si>
  <si>
    <t xml:space="preserve">173plg5 </t>
  </si>
  <si>
    <t xml:space="preserve">173plg6 </t>
  </si>
  <si>
    <t xml:space="preserve">173plg7 </t>
  </si>
  <si>
    <t xml:space="preserve">173plg8 </t>
  </si>
  <si>
    <t xml:space="preserve">173plg9 </t>
  </si>
  <si>
    <t xml:space="preserve">173plg10 </t>
  </si>
  <si>
    <t xml:space="preserve">174plg1 </t>
  </si>
  <si>
    <t xml:space="preserve">174plg2 </t>
  </si>
  <si>
    <t xml:space="preserve">174plg3 </t>
  </si>
  <si>
    <t xml:space="preserve">174plg4 </t>
  </si>
  <si>
    <t xml:space="preserve">174plg5 </t>
  </si>
  <si>
    <t xml:space="preserve">174plg6 </t>
  </si>
  <si>
    <t xml:space="preserve">174plg7 </t>
  </si>
  <si>
    <t xml:space="preserve">174plg8 </t>
  </si>
  <si>
    <t xml:space="preserve">174plg9 </t>
  </si>
  <si>
    <t xml:space="preserve">175plg1 </t>
  </si>
  <si>
    <t xml:space="preserve">175plg2 </t>
  </si>
  <si>
    <t xml:space="preserve">175plg3 </t>
  </si>
  <si>
    <t xml:space="preserve">175plg4 </t>
  </si>
  <si>
    <t xml:space="preserve">175plg5 </t>
  </si>
  <si>
    <t xml:space="preserve">175plg6 </t>
  </si>
  <si>
    <t xml:space="preserve">175plg7 </t>
  </si>
  <si>
    <t xml:space="preserve">175plg8,1 </t>
  </si>
  <si>
    <t xml:space="preserve">175plg9 </t>
  </si>
  <si>
    <t xml:space="preserve">175plg10 </t>
  </si>
  <si>
    <t xml:space="preserve">176plg1,1 </t>
  </si>
  <si>
    <t xml:space="preserve">176plg2 </t>
  </si>
  <si>
    <t xml:space="preserve">176plg3 </t>
  </si>
  <si>
    <t xml:space="preserve">176plg4 </t>
  </si>
  <si>
    <t xml:space="preserve">176plg4,2 </t>
  </si>
  <si>
    <t xml:space="preserve">176plg5 </t>
  </si>
  <si>
    <t xml:space="preserve">176plg6 </t>
  </si>
  <si>
    <t xml:space="preserve">176plg7 </t>
  </si>
  <si>
    <t xml:space="preserve">176plg8 </t>
  </si>
  <si>
    <t xml:space="preserve">176plg9 </t>
  </si>
  <si>
    <t xml:space="preserve">178plg1 </t>
  </si>
  <si>
    <t xml:space="preserve">178plg2 </t>
  </si>
  <si>
    <t xml:space="preserve">178plg3,1 </t>
  </si>
  <si>
    <t xml:space="preserve">178plg4 </t>
  </si>
  <si>
    <t xml:space="preserve">178plg5 </t>
  </si>
  <si>
    <t xml:space="preserve">178plg6,1 </t>
  </si>
  <si>
    <t xml:space="preserve">178plg7 </t>
  </si>
  <si>
    <t xml:space="preserve">178plg8 </t>
  </si>
  <si>
    <t xml:space="preserve">178plg9,1 </t>
  </si>
  <si>
    <t xml:space="preserve">178plg10 </t>
  </si>
  <si>
    <t xml:space="preserve">179plg1 </t>
  </si>
  <si>
    <t xml:space="preserve">179plg2 </t>
  </si>
  <si>
    <t xml:space="preserve">179plg3 </t>
  </si>
  <si>
    <t xml:space="preserve">179plg4 </t>
  </si>
  <si>
    <t xml:space="preserve">179plg5 </t>
  </si>
  <si>
    <t xml:space="preserve">179plg6 </t>
  </si>
  <si>
    <t xml:space="preserve">179plg8 </t>
  </si>
  <si>
    <t xml:space="preserve">179plg10 </t>
  </si>
  <si>
    <t xml:space="preserve">180plg1 </t>
  </si>
  <si>
    <t xml:space="preserve">180plg2 </t>
  </si>
  <si>
    <t xml:space="preserve">180plg3 </t>
  </si>
  <si>
    <t xml:space="preserve">180plg6 </t>
  </si>
  <si>
    <t xml:space="preserve">180plg7 </t>
  </si>
  <si>
    <t xml:space="preserve">180plg9 </t>
  </si>
  <si>
    <t xml:space="preserve">180plg10 </t>
  </si>
  <si>
    <t xml:space="preserve">181plg1 </t>
  </si>
  <si>
    <t xml:space="preserve">181plg2,1 </t>
  </si>
  <si>
    <t xml:space="preserve">181plg3 </t>
  </si>
  <si>
    <t xml:space="preserve">181plg4 </t>
  </si>
  <si>
    <t xml:space="preserve">181plg5 </t>
  </si>
  <si>
    <t xml:space="preserve">181plg6 </t>
  </si>
  <si>
    <t xml:space="preserve">181plg7,1 </t>
  </si>
  <si>
    <t xml:space="preserve">181plg8,1 </t>
  </si>
  <si>
    <t>KVK-147-cpx1-p1</t>
  </si>
  <si>
    <t>KVK-147-cpx1-p2</t>
  </si>
  <si>
    <t>KVK-147-cpx1-p3</t>
  </si>
  <si>
    <t>KVK-147-cpx1-p4</t>
  </si>
  <si>
    <t>KVK-147-cpx1-p5</t>
  </si>
  <si>
    <t>KVK-147-cpx1-p6</t>
  </si>
  <si>
    <t>KVK-147-cpx1-p7</t>
  </si>
  <si>
    <t>KVK-147-cpx1-p8</t>
  </si>
  <si>
    <t>KVK-147-cpx1-p9</t>
  </si>
  <si>
    <t>KVK-147-cpx1-p10</t>
  </si>
  <si>
    <t>KVK-147-cpx2 Line 001</t>
  </si>
  <si>
    <t>KVK-147-cpx2 Line 002</t>
  </si>
  <si>
    <t>KVK-147-cpx2 Line 003</t>
  </si>
  <si>
    <t>KVK-147-cpx2 Line 004</t>
  </si>
  <si>
    <t>KVK-147-cpx2 Line 005</t>
  </si>
  <si>
    <t>KVK-147-cpx2 Line 006</t>
  </si>
  <si>
    <t>KVK-147-cpx2 Line 007</t>
  </si>
  <si>
    <t>KVK-147-cpx2 Line 008</t>
  </si>
  <si>
    <t>KVK-147-cpx2 Line 009</t>
  </si>
  <si>
    <t>KVK-147-cpx2 Line 010</t>
  </si>
  <si>
    <t>KVK-147-cpx2 Line 011</t>
  </si>
  <si>
    <t>KVK-147-cpx2 Line 012</t>
  </si>
  <si>
    <t>KVK-147-cpx2 Line 013</t>
  </si>
  <si>
    <t>KVK-147-cpx2 Line 014</t>
  </si>
  <si>
    <t>KVK-147-cpx2 Line 015</t>
  </si>
  <si>
    <t>KVK-147-cpx2 Line 016</t>
  </si>
  <si>
    <t>KVK-147-cpx2 Line 017</t>
  </si>
  <si>
    <t>KVK-147-cpx2 Line 018</t>
  </si>
  <si>
    <t>KVK-159_cpx1_pt1</t>
  </si>
  <si>
    <t>KVK-159_cpx1_pt2</t>
  </si>
  <si>
    <t>KVK-159_cpx1_pt3</t>
  </si>
  <si>
    <t>KVK-159_cpx1_pt4</t>
  </si>
  <si>
    <t>KVK-159_cpx1_pt5</t>
  </si>
  <si>
    <t>KVK-159_cpx1_pt6</t>
  </si>
  <si>
    <t>KVK-159_cpx2 Line 001</t>
  </si>
  <si>
    <t>KVK-159_cpx2 Line 002</t>
  </si>
  <si>
    <t>KVK-159_cpx2 Line 003</t>
  </si>
  <si>
    <t>KVK-159_cpx2 Line 004</t>
  </si>
  <si>
    <t>KVK-159_cpx2 Line 005</t>
  </si>
  <si>
    <t>KVK-159_cpx2 Line 006</t>
  </si>
  <si>
    <t>KVK-159_cpx2 Line 007</t>
  </si>
  <si>
    <t>KVK-159_cpx2 Line 008</t>
  </si>
  <si>
    <t>KVK-159_cpx2 Line 009</t>
  </si>
  <si>
    <t>KVK-159_cpx2 Line 010</t>
  </si>
  <si>
    <t>KVK-159_cpx2 Line 011</t>
  </si>
  <si>
    <t>KVK-159_cpx2 Line 012</t>
  </si>
  <si>
    <t>KVK-159_cpx2 Line 013</t>
  </si>
  <si>
    <t>KVK-159_cpx2 Line 014</t>
  </si>
  <si>
    <t>KVK-159_cpx2 Line 015</t>
  </si>
  <si>
    <t>KVK-159_cpx2 Line 016</t>
  </si>
  <si>
    <t>KVK-159_cpx2 Line 017</t>
  </si>
  <si>
    <t>KVK-159_cpx2 Line 018</t>
  </si>
  <si>
    <t>KVK-159_cpx2 Line 019</t>
  </si>
  <si>
    <t>KVK-159_cpx2 Line 020</t>
  </si>
  <si>
    <t>KVK-159_cpx2 Line 021</t>
  </si>
  <si>
    <t>KVK-159_cpx2 Line 022</t>
  </si>
  <si>
    <t>KVK-159_cpx2 Line 023</t>
  </si>
  <si>
    <t>KVK-159_cpx2 Line 024</t>
  </si>
  <si>
    <t>KVK-159_cpx2 Line 025</t>
  </si>
  <si>
    <t>KVK-133_cpx1_pt1</t>
  </si>
  <si>
    <t>KVK-133_cpx1_pt2</t>
  </si>
  <si>
    <t>KVK-133_cpx1_pt3</t>
  </si>
  <si>
    <t>KVK-133_cpx1_pt4</t>
  </si>
  <si>
    <t>KVK-133_cpx1_pt5</t>
  </si>
  <si>
    <t>KVK-133_cpx1_pt6</t>
  </si>
  <si>
    <t>KVK-133_cpx2_pt1</t>
  </si>
  <si>
    <t>KVK-133_cpx2_pt2</t>
  </si>
  <si>
    <t>KVK-133_cpx2_pt3</t>
  </si>
  <si>
    <t>KVK-133_cpx2_pt4</t>
  </si>
  <si>
    <t>KVK-133_cpx2_pt5</t>
  </si>
  <si>
    <t>KVK-133_cpx2_pt6</t>
  </si>
  <si>
    <t>KVK-133_cpx2_pt7</t>
  </si>
  <si>
    <t>KVK-133_cpx2_pt8</t>
  </si>
  <si>
    <t>KVK-220_cpx1_pt1</t>
  </si>
  <si>
    <t>KVK-220_cpx1_pt2</t>
  </si>
  <si>
    <t>KVK-220_cpx2_pt1</t>
  </si>
  <si>
    <t>KVK-220_cpx2_pt2</t>
  </si>
  <si>
    <t>KVK-220_cpx2_pt3</t>
  </si>
  <si>
    <t>KVK-220_cpx2_pt4</t>
  </si>
  <si>
    <t>KVK-220_cpx2_pt5</t>
  </si>
  <si>
    <t>KVK-220_cpx2_pt6</t>
  </si>
  <si>
    <t>KVK-220_cpx2_pt7</t>
  </si>
  <si>
    <t>KVK-220_cpx2_pt8</t>
  </si>
  <si>
    <t>KVK-220_cpx2_pt9</t>
  </si>
  <si>
    <t>KVK-220_cpx2_pt10</t>
  </si>
  <si>
    <t>KVK-220_cpx3_pt1</t>
  </si>
  <si>
    <t>KVK-220_cpx3_pt2</t>
  </si>
  <si>
    <t>KVK-220_cpx3_pt3</t>
  </si>
  <si>
    <t>KVK-220_cpx3b_pt4</t>
  </si>
  <si>
    <t>KVK-220_cpx3b_pt5</t>
  </si>
  <si>
    <t>KVK-220_cpx3c_pt6</t>
  </si>
  <si>
    <t>KVK-220_cpx3c_pt7</t>
  </si>
  <si>
    <t>KVK-220_cpx3b_pt8</t>
  </si>
  <si>
    <t>KVK-221_cpx1_pt1</t>
  </si>
  <si>
    <t>KVK-221_cpx1_pt2</t>
  </si>
  <si>
    <t>KVK-221_cpx1_pt3</t>
  </si>
  <si>
    <t>KVK-221_cpx1b_pt4</t>
  </si>
  <si>
    <t>KVK-221_cpx1b_pt5</t>
  </si>
  <si>
    <t>KVK-221_cpx1c_pt6</t>
  </si>
  <si>
    <t>KVK-221_cpx1c_pt7</t>
  </si>
  <si>
    <t>KVK-221_cpx1d_pt8</t>
  </si>
  <si>
    <t>KVK-221_cpx1d_pt9</t>
  </si>
  <si>
    <t>KVK-221_cpx1d_pt10</t>
  </si>
  <si>
    <t>KVK-221_cpx2_pt1</t>
  </si>
  <si>
    <t>KVK-221_cpx2_pt2</t>
  </si>
  <si>
    <t>KVK-221_cpx2b_pt3</t>
  </si>
  <si>
    <t>KVK-221_cpx2b_pt4</t>
  </si>
  <si>
    <t>KVK-117_cpx1_pt1</t>
  </si>
  <si>
    <t>KVK-117_cpx1_pt2</t>
  </si>
  <si>
    <t>KVK-117_cpx1_pt3</t>
  </si>
  <si>
    <t>KVK-117_cpx1_pt4</t>
  </si>
  <si>
    <t>KVK-117_cpx2_pt1</t>
  </si>
  <si>
    <t>KVK-117_cpx2_pt2</t>
  </si>
  <si>
    <t>KVK-117_cpx2_pt3</t>
  </si>
  <si>
    <t>KVK-202_cpx1_pt1</t>
  </si>
  <si>
    <t>KVK-202_cpx1_pt2</t>
  </si>
  <si>
    <t>KVK-202_cpx1_pt3</t>
  </si>
  <si>
    <t>KVK-202_cpx1_pt4</t>
  </si>
  <si>
    <t>KVK-202_cpx2_pt1</t>
  </si>
  <si>
    <t>KVK-202_cpx2_pt2</t>
  </si>
  <si>
    <t>KVK-202_cpx2_pt3</t>
  </si>
  <si>
    <t>KVK-202_cpx2_pt4</t>
  </si>
  <si>
    <t>KVK-202_cpx2_pt5</t>
  </si>
  <si>
    <t>KVK-202_cpx2_pt6</t>
  </si>
  <si>
    <t>KVK-202_cpx2_pt7</t>
  </si>
  <si>
    <t>KVK-202_cpx2_pt8</t>
  </si>
  <si>
    <t>KVK-202_cpx2b_pt9</t>
  </si>
  <si>
    <t>KVK-202_cpx2b_pt10</t>
  </si>
  <si>
    <t>KVK-202_cpx2b_pt11</t>
  </si>
  <si>
    <t>KVK-202_cpx2b_pt12</t>
  </si>
  <si>
    <t>KVK-202_cpx2b_pt13 Line 001</t>
  </si>
  <si>
    <t>KVK-202_cpx2b_pt13 Line 002</t>
  </si>
  <si>
    <t>KVK-202_cpx2b_pt13 Line 003</t>
  </si>
  <si>
    <t>KVK-202_cpx2b_pt13 Line 004</t>
  </si>
  <si>
    <t>KVK-202_cpx2b_pt13 Line 005</t>
  </si>
  <si>
    <t>KVK-202_cpx2b_pt13 Line 006</t>
  </si>
  <si>
    <t>KVK-202_cpx2b_pt13 Line 007</t>
  </si>
  <si>
    <t>KVK-202_cpx2b_pt13 Line 008</t>
  </si>
  <si>
    <t>KVK-202_cpx2b_pt13 Line 009</t>
  </si>
  <si>
    <t>KVK-202_cpx2b_pt13 Line 010</t>
  </si>
  <si>
    <t>KVK-202_cpx2b_pt13 Line 011</t>
  </si>
  <si>
    <t>KVK-202_cpx2b_pt13 Line 012</t>
  </si>
  <si>
    <t>KVK-202_cpx2b_pt13 Line 013</t>
  </si>
  <si>
    <t>KVK-202_cpx2b_pt13 Line 014</t>
  </si>
  <si>
    <t>KVK-202_cpx2b_pt13 Line 015</t>
  </si>
  <si>
    <t>KVK-202_cpx2b_pt13 Line 016</t>
  </si>
  <si>
    <t>KVK-202_cpx2b_pt13 Line 017</t>
  </si>
  <si>
    <t>KVK-202_cpx2b_pt13 Line 018</t>
  </si>
  <si>
    <t>KVK-202_cpx2b_pt13 Line 019</t>
  </si>
  <si>
    <t>KVK-202_cpx2b_pt13 Line 020</t>
  </si>
  <si>
    <t>KVK-202_cpx5r</t>
  </si>
  <si>
    <t>KVK-179_cpx5r</t>
  </si>
  <si>
    <t>KVK-181_cpx4r</t>
  </si>
  <si>
    <t>KVK-207_cpx1 Line 001</t>
  </si>
  <si>
    <t>KVK-207_cpx1 Line 002</t>
  </si>
  <si>
    <t>KVK-207_cpx1 Line 003</t>
  </si>
  <si>
    <t>KVK-207_cpx1 Line 004</t>
  </si>
  <si>
    <t>KVK-207_cpx1 Line 005</t>
  </si>
  <si>
    <t>KVK-207_cpx1 Line 006</t>
  </si>
  <si>
    <t>KVK-207_cpx1 Line 007</t>
  </si>
  <si>
    <t>KVK-207_cpx1 Line 008</t>
  </si>
  <si>
    <t>KVK-207_cpx1 Line 009</t>
  </si>
  <si>
    <t>KVK-207_cpx1 Line 010</t>
  </si>
  <si>
    <t>KVK-207_cpx1 Line 011</t>
  </si>
  <si>
    <t>KVK-207_cpx1 Line 012</t>
  </si>
  <si>
    <t>KVK-207_cpx1 Line 013</t>
  </si>
  <si>
    <t>KVK-207_cpx1 Line 014</t>
  </si>
  <si>
    <t>KVK-207_cpx1 Line 015</t>
  </si>
  <si>
    <t>KVK-207_cpx1 Line 016</t>
  </si>
  <si>
    <t>KVK-207_cpx1 Line 017</t>
  </si>
  <si>
    <t>KVK-207_cpx1 Line 018</t>
  </si>
  <si>
    <t>KVK-207_cpx1 Line 019</t>
  </si>
  <si>
    <t>KVK-207_cpx1 Line 020</t>
  </si>
  <si>
    <t>KVK-207_cpx2_pt1</t>
  </si>
  <si>
    <t>KVK-207_cpx2_pt2</t>
  </si>
  <si>
    <t>KVK-207_cpx2_pt3</t>
  </si>
  <si>
    <t>KVK-207_cpx6_pt1</t>
  </si>
  <si>
    <t>KVK-207_cpx6_pt2</t>
  </si>
  <si>
    <t>KVK-207_cpx6_pt3</t>
  </si>
  <si>
    <t>KVK-207_cpx6_pt4</t>
  </si>
  <si>
    <t>KVK-207_cpx6_pt5</t>
  </si>
  <si>
    <t>KVK-207_cpx6_pt6</t>
  </si>
  <si>
    <t>KVK-207_cpx6_pt7</t>
  </si>
  <si>
    <t>KVK-207_cpx6_pt8r</t>
  </si>
  <si>
    <t>KVK-147_cpx3_line Line 001</t>
  </si>
  <si>
    <t>KVK-147_cpx3_line Line 002</t>
  </si>
  <si>
    <t>KVK-147_cpx3_line Line 003</t>
  </si>
  <si>
    <t>KVK-147_cpx3_line Line 004</t>
  </si>
  <si>
    <t>KVK-147_cpx3_line Line 005</t>
  </si>
  <si>
    <t>KVK-147_cpx3_line Line 006</t>
  </si>
  <si>
    <t>KVK-147_cpx3_line Line 007</t>
  </si>
  <si>
    <t>KVK-147_cpx3_line Line 008</t>
  </si>
  <si>
    <t>KVK-147_cpx3_line Line 009</t>
  </si>
  <si>
    <t>KVK-147_cpx3_line Line 010</t>
  </si>
  <si>
    <t>KVK-147_cpx3_line Line 011</t>
  </si>
  <si>
    <t>KVK-147_cpx3_line Line 012</t>
  </si>
  <si>
    <t>KVK-147_cpx3_line Line 013</t>
  </si>
  <si>
    <t>KVK-147_cpx3_line Line 014</t>
  </si>
  <si>
    <t>KVK-147_cpx3_line Line 015</t>
  </si>
  <si>
    <t>KVK-147_cpx3_line Line 016</t>
  </si>
  <si>
    <t>KVK-147_cpx3_line Line 017</t>
  </si>
  <si>
    <t>KVK-147_cpx3_line Line 018</t>
  </si>
  <si>
    <t>KVK-147_cpx3_line Line 019</t>
  </si>
  <si>
    <t>KVK-147_cpx3_line Line 020</t>
  </si>
  <si>
    <t>KVK-147_cpx3_line Line 021</t>
  </si>
  <si>
    <t>KVK-147_cpx3_line Line 022</t>
  </si>
  <si>
    <t>KVK-147_cpx3_line Line 023</t>
  </si>
  <si>
    <t>KVK-147_cpx3_line Line 024</t>
  </si>
  <si>
    <t>KVK-147_cpx3_line Line 025</t>
  </si>
  <si>
    <t>KVK-181_cpx9_line Line 001</t>
  </si>
  <si>
    <t>KVK-181_cpx9_line Line 002</t>
  </si>
  <si>
    <t>KVK-181_cpx9_line Line 003</t>
  </si>
  <si>
    <t>KVK-181_cpx9_line Line 004</t>
  </si>
  <si>
    <t>KVK-181_cpx9_line Line 005</t>
  </si>
  <si>
    <t>KVK-181_cpx9_line Line 006</t>
  </si>
  <si>
    <t>KVK-181_cpx9_line Line 007</t>
  </si>
  <si>
    <t>KVK-181_cpx9_line Line 008</t>
  </si>
  <si>
    <t>KVK-181_cpx9_line Line 009</t>
  </si>
  <si>
    <t>KVK-181_cpx9_line Line 010</t>
  </si>
  <si>
    <t>KVK-181_cpx9_line Line 011</t>
  </si>
  <si>
    <t>KVK-181_cpx9_line Line 012</t>
  </si>
  <si>
    <t>KVK-181_cpx9_line Line 013</t>
  </si>
  <si>
    <t>KVK-181_cpx9_line Line 014</t>
  </si>
  <si>
    <t>KVK-181_cpx9_line Line 015</t>
  </si>
  <si>
    <t>KVK-181_cpx9_line Line 016</t>
  </si>
  <si>
    <t>KVK-181_cpx9_line Line 017</t>
  </si>
  <si>
    <t>KVK-181_cpx9_line Line 018</t>
  </si>
  <si>
    <t>KVK-181_cpx9_line Line 019</t>
  </si>
  <si>
    <t>KVK-181_cpx9_line Line 020</t>
  </si>
  <si>
    <t>KVK-181_cpx9_line Line 021</t>
  </si>
  <si>
    <t>KVK-181_cpx9_line Line 022</t>
  </si>
  <si>
    <t>KVK-181_cpx9_line Line 023</t>
  </si>
  <si>
    <t>KVK-181_cpx9_line Line 024</t>
  </si>
  <si>
    <t>KVK-181_cpx9_line Line 025</t>
  </si>
  <si>
    <t>Mg#</t>
  </si>
  <si>
    <t xml:space="preserve">kvk165 cpx1 </t>
  </si>
  <si>
    <t>Kaikkonen2017</t>
  </si>
  <si>
    <t>makro</t>
  </si>
  <si>
    <t xml:space="preserve">kvk179 cpx1 </t>
  </si>
  <si>
    <t xml:space="preserve">kvk179 cpx2 </t>
  </si>
  <si>
    <t xml:space="preserve">kvk181 px1 </t>
  </si>
  <si>
    <t xml:space="preserve">kvk181 px2 </t>
  </si>
  <si>
    <t xml:space="preserve">kvk181 px3 </t>
  </si>
  <si>
    <t xml:space="preserve">kvk181 px4 </t>
  </si>
  <si>
    <t xml:space="preserve">kvk181 px5 </t>
  </si>
  <si>
    <t xml:space="preserve">kvk181 px6 </t>
  </si>
  <si>
    <t xml:space="preserve">kvk181 px7 </t>
  </si>
  <si>
    <t xml:space="preserve">kvk181 px8 </t>
  </si>
  <si>
    <t xml:space="preserve">kvk181 px9 </t>
  </si>
  <si>
    <t xml:space="preserve">kvk181 px10 </t>
  </si>
  <si>
    <t xml:space="preserve">165gla3.3inc </t>
  </si>
  <si>
    <t>mikro</t>
  </si>
  <si>
    <t xml:space="preserve">168gla3.4inc </t>
  </si>
  <si>
    <t xml:space="preserve">168gla2.4inc </t>
  </si>
  <si>
    <t xml:space="preserve">173gla5.2inc </t>
  </si>
  <si>
    <t xml:space="preserve">173gla10.3inc </t>
  </si>
  <si>
    <t xml:space="preserve">173gla7.2inc </t>
  </si>
  <si>
    <t xml:space="preserve">174gla10.2inc </t>
  </si>
  <si>
    <t xml:space="preserve">175gla3.3inc </t>
  </si>
  <si>
    <t xml:space="preserve">175gla1.2inc </t>
  </si>
  <si>
    <t xml:space="preserve">175gla5.2inc </t>
  </si>
  <si>
    <t xml:space="preserve">176gla1.2inc </t>
  </si>
  <si>
    <t xml:space="preserve">176gla7.2inc </t>
  </si>
  <si>
    <t xml:space="preserve">176gla10.3inc </t>
  </si>
  <si>
    <t xml:space="preserve">178gla1.2inc </t>
  </si>
  <si>
    <t xml:space="preserve">179gla1.4inc </t>
  </si>
  <si>
    <t xml:space="preserve">179gla2.3inc </t>
  </si>
  <si>
    <t xml:space="preserve">179gla5.2inc </t>
  </si>
  <si>
    <t xml:space="preserve">181gla7.2inc </t>
  </si>
  <si>
    <t>Source</t>
  </si>
  <si>
    <t xml:space="preserve">Comment  </t>
  </si>
  <si>
    <t xml:space="preserve">   Cr2O3 </t>
  </si>
  <si>
    <t xml:space="preserve">   NiO   </t>
  </si>
  <si>
    <t>KVK-214-O2-MI1</t>
  </si>
  <si>
    <t>KVK-214-O3-MI1</t>
  </si>
  <si>
    <t>KVK-214-O4-MI1</t>
  </si>
  <si>
    <t>MI</t>
  </si>
  <si>
    <t>±</t>
  </si>
  <si>
    <t>log η (1050°C)</t>
  </si>
  <si>
    <t>log η (1100°C)</t>
  </si>
  <si>
    <t>log η (1150°C)</t>
  </si>
  <si>
    <t>log η (1200°C)</t>
  </si>
  <si>
    <r>
      <t>ρ (kg/m</t>
    </r>
    <r>
      <rPr>
        <vertAlign val="superscript"/>
        <sz val="10"/>
        <color theme="1"/>
        <rFont val="Times New Roman"/>
        <family val="1"/>
      </rPr>
      <t>3</t>
    </r>
    <r>
      <rPr>
        <sz val="10"/>
        <color theme="1"/>
        <rFont val="Times New Roman"/>
        <family val="1"/>
      </rPr>
      <t>)</t>
    </r>
    <r>
      <rPr>
        <vertAlign val="superscript"/>
        <sz val="10"/>
        <color theme="1"/>
        <rFont val="Times New Roman"/>
        <family val="1"/>
      </rPr>
      <t>a</t>
    </r>
  </si>
  <si>
    <r>
      <t>log η (1000°C)</t>
    </r>
    <r>
      <rPr>
        <vertAlign val="superscript"/>
        <sz val="10"/>
        <color theme="1"/>
        <rFont val="Times New Roman"/>
        <family val="1"/>
      </rPr>
      <t>b</t>
    </r>
  </si>
  <si>
    <t>Melt densities were calculated using the DensityX python script (Iacovino et al. 2019)</t>
  </si>
  <si>
    <t>Melt viscosities was calculated using the model of Giordiano et al. (2008) [Giordano, D., Russell, J. K., &amp; Dingwell, D. B. ,2008, Viscosity of magmatic liquids: a model. Earth and Planetary Science Letters, 271(1-4), 123-134]</t>
  </si>
  <si>
    <t>M05, F10, H16</t>
  </si>
  <si>
    <t>F10, H16</t>
  </si>
  <si>
    <r>
      <rPr>
        <b/>
        <sz val="12"/>
        <color theme="1"/>
        <rFont val="Times New Roman"/>
        <family val="1"/>
      </rPr>
      <t>Table S5</t>
    </r>
    <r>
      <rPr>
        <sz val="12"/>
        <color theme="1"/>
        <rFont val="Times New Roman"/>
        <family val="1"/>
      </rPr>
      <t>: Melt inclusion data</t>
    </r>
  </si>
  <si>
    <t>Analyses with totals outside 100±1 ‰ are excluded</t>
  </si>
  <si>
    <t>makro = makrocryst</t>
  </si>
  <si>
    <t>mikro = microcryst</t>
  </si>
  <si>
    <t>Accepted glass-cpx pairs are marked green. Analyses were discarded if one or more of the following quality criteria  were not met (Neave et al. 2019): Kd(Fe-Mg)cpx-melt = 0.27±0.03, DiHd(measured)-DiHd(calculated) &lt; 6 % (abs.), DiHd(measured)-DiHd(calculated) &lt; 6 % (abs.), EnFs(measured) - EnFs(calculated) &lt; 5% abs., CaTs(measured)-CaTs(calculated) &lt; 3 % (abs.).</t>
  </si>
  <si>
    <r>
      <rPr>
        <b/>
        <sz val="12"/>
        <color theme="1"/>
        <rFont val="Times New Roman"/>
        <family val="1"/>
      </rPr>
      <t>Table S2a</t>
    </r>
    <r>
      <rPr>
        <sz val="12"/>
        <color theme="1"/>
        <rFont val="Times New Roman"/>
        <family val="1"/>
      </rPr>
      <t>: Summary of point counting and least square mixing</t>
    </r>
  </si>
  <si>
    <r>
      <rPr>
        <b/>
        <sz val="12"/>
        <color theme="1"/>
        <rFont val="Times New Roman"/>
        <family val="1"/>
      </rPr>
      <t>Table S2b</t>
    </r>
    <r>
      <rPr>
        <sz val="12"/>
        <color theme="1"/>
        <rFont val="Times New Roman"/>
        <family val="1"/>
      </rPr>
      <t>: Point counting results for pillow rims</t>
    </r>
  </si>
  <si>
    <t>microphenocrysts</t>
  </si>
  <si>
    <t>No of points</t>
  </si>
  <si>
    <t>Oliv</t>
  </si>
  <si>
    <t>Mt</t>
  </si>
  <si>
    <t>Gl</t>
  </si>
  <si>
    <t>p</t>
  </si>
  <si>
    <t>l</t>
  </si>
  <si>
    <t>Mean</t>
  </si>
  <si>
    <t>89,7</t>
  </si>
  <si>
    <t>89,5</t>
  </si>
  <si>
    <t>1,1</t>
  </si>
  <si>
    <t>1,3</t>
  </si>
  <si>
    <t>2,6</t>
  </si>
  <si>
    <t>2,8</t>
  </si>
  <si>
    <t>6,2</t>
  </si>
  <si>
    <t>6,5</t>
  </si>
  <si>
    <t>0,09</t>
  </si>
  <si>
    <t>0,14</t>
  </si>
  <si>
    <t>Min</t>
  </si>
  <si>
    <t>82,0</t>
  </si>
  <si>
    <t>80,1</t>
  </si>
  <si>
    <t>3,1</t>
  </si>
  <si>
    <t>1,2</t>
  </si>
  <si>
    <t>Max</t>
  </si>
  <si>
    <t>96,4</t>
  </si>
  <si>
    <t>98,7</t>
  </si>
  <si>
    <t>3,3</t>
  </si>
  <si>
    <t>3,0</t>
  </si>
  <si>
    <t>7,3</t>
  </si>
  <si>
    <t>9,0</t>
  </si>
  <si>
    <t>12,3</t>
  </si>
  <si>
    <t>0,9</t>
  </si>
  <si>
    <t>1,4</t>
  </si>
  <si>
    <t>macrophenocrysts</t>
  </si>
  <si>
    <t>wr</t>
  </si>
  <si>
    <t>-</t>
  </si>
  <si>
    <t>96,1</t>
  </si>
  <si>
    <t>0,7</t>
  </si>
  <si>
    <t>0,8</t>
  </si>
  <si>
    <t>2,2</t>
  </si>
  <si>
    <t>90,4</t>
  </si>
  <si>
    <t>99,8</t>
  </si>
  <si>
    <t>2,5</t>
  </si>
  <si>
    <t>3,2</t>
  </si>
  <si>
    <t>7,4</t>
  </si>
  <si>
    <t xml:space="preserve">Gl = glass, oliv = olivine, cpx = clinopyroxene, plag = plagioclase, </t>
  </si>
  <si>
    <t>mt = titanomagnetite, wr = whole rock, p = point counting, l = least square mixing model</t>
  </si>
  <si>
    <t>Duplicates</t>
  </si>
  <si>
    <t>Point counting was conducted by V. Nykänen on etched thin sections under reflected light for 400-500 points/sample in 20 μm steps</t>
  </si>
  <si>
    <t>Titration</t>
  </si>
  <si>
    <r>
      <t>Fe</t>
    </r>
    <r>
      <rPr>
        <vertAlign val="superscript"/>
        <sz val="10"/>
        <color theme="1"/>
        <rFont val="Times New Roman"/>
        <family val="1"/>
      </rPr>
      <t>2+</t>
    </r>
    <r>
      <rPr>
        <sz val="10"/>
        <color theme="1"/>
        <rFont val="Times New Roman"/>
        <family val="1"/>
      </rPr>
      <t>/ΣFe</t>
    </r>
  </si>
  <si>
    <t>Magnetite</t>
  </si>
  <si>
    <t>no</t>
  </si>
  <si>
    <t>yes</t>
  </si>
  <si>
    <r>
      <rPr>
        <b/>
        <sz val="12"/>
        <color theme="1"/>
        <rFont val="Times New Roman"/>
        <family val="1"/>
      </rPr>
      <t>Table S4</t>
    </r>
    <r>
      <rPr>
        <sz val="12"/>
        <color theme="1"/>
        <rFont val="Times New Roman"/>
        <family val="1"/>
      </rPr>
      <t>: Glass major element EPMA data</t>
    </r>
  </si>
  <si>
    <r>
      <rPr>
        <b/>
        <sz val="12"/>
        <color theme="1"/>
        <rFont val="Times New Roman"/>
        <family val="1"/>
      </rPr>
      <t>Table S8</t>
    </r>
    <r>
      <rPr>
        <sz val="12"/>
        <color theme="1"/>
        <rFont val="Times New Roman"/>
        <family val="1"/>
      </rPr>
      <t>: Noble gas isotope measurements</t>
    </r>
  </si>
  <si>
    <r>
      <rPr>
        <b/>
        <sz val="12"/>
        <color theme="1"/>
        <rFont val="Times New Roman"/>
        <family val="1"/>
      </rPr>
      <t>Τable S9</t>
    </r>
    <r>
      <rPr>
        <sz val="12"/>
        <color theme="1"/>
        <rFont val="Times New Roman"/>
        <family val="1"/>
      </rPr>
      <t>: Oxygen isotopes</t>
    </r>
  </si>
  <si>
    <r>
      <rPr>
        <b/>
        <sz val="12"/>
        <color theme="1"/>
        <rFont val="Times New Roman"/>
        <family val="1"/>
      </rPr>
      <t xml:space="preserve">Table S10: </t>
    </r>
    <r>
      <rPr>
        <sz val="12"/>
        <color theme="1"/>
        <rFont val="Times New Roman"/>
        <family val="1"/>
      </rPr>
      <t>Lead isotope ratios</t>
    </r>
  </si>
  <si>
    <r>
      <rPr>
        <b/>
        <sz val="12"/>
        <color theme="1"/>
        <rFont val="Times New Roman"/>
        <family val="1"/>
      </rPr>
      <t>Table S11</t>
    </r>
    <r>
      <rPr>
        <sz val="12"/>
        <color theme="1"/>
        <rFont val="Times New Roman"/>
        <family val="1"/>
      </rPr>
      <t>: Olivine EPMA analyses</t>
    </r>
  </si>
  <si>
    <r>
      <t>Table S14</t>
    </r>
    <r>
      <rPr>
        <sz val="12"/>
        <color theme="1"/>
        <rFont val="Times New Roman"/>
        <family val="1"/>
      </rPr>
      <t>: Spinel and magnetite EPMA analyses</t>
    </r>
  </si>
  <si>
    <r>
      <rPr>
        <b/>
        <sz val="12"/>
        <color theme="1"/>
        <rFont val="Times New Roman"/>
        <family val="1"/>
      </rPr>
      <t>Table S15</t>
    </r>
    <r>
      <rPr>
        <sz val="12"/>
        <color theme="1"/>
        <rFont val="Times New Roman"/>
        <family val="1"/>
      </rPr>
      <t>: Clinopyroxene-liquid thermobarometry</t>
    </r>
  </si>
  <si>
    <r>
      <rPr>
        <b/>
        <sz val="12"/>
        <color theme="1"/>
        <rFont val="Times New Roman"/>
        <family val="1"/>
      </rPr>
      <t>Table S16</t>
    </r>
    <r>
      <rPr>
        <sz val="12"/>
        <color theme="1"/>
        <rFont val="Times New Roman"/>
        <family val="1"/>
      </rPr>
      <t>: Melt density and viscosity</t>
    </r>
  </si>
  <si>
    <r>
      <rPr>
        <b/>
        <sz val="12"/>
        <color theme="1"/>
        <rFont val="Times New Roman"/>
        <family val="1"/>
      </rPr>
      <t>Table S6</t>
    </r>
    <r>
      <rPr>
        <sz val="12"/>
        <color theme="1"/>
        <rFont val="Times New Roman"/>
        <family val="1"/>
      </rPr>
      <t>: Glass trace element LA-ICP-MS and ICP-MS data</t>
    </r>
  </si>
  <si>
    <r>
      <rPr>
        <b/>
        <sz val="12"/>
        <color theme="1"/>
        <rFont val="Times New Roman"/>
        <family val="1"/>
      </rPr>
      <t>Table S1</t>
    </r>
    <r>
      <rPr>
        <sz val="12"/>
        <color theme="1"/>
        <rFont val="Times New Roman"/>
        <family val="1"/>
      </rPr>
      <t>: Sample information</t>
    </r>
  </si>
  <si>
    <t>Mass (mg)</t>
  </si>
  <si>
    <t>T (K)</t>
  </si>
  <si>
    <r>
      <t>Fe</t>
    </r>
    <r>
      <rPr>
        <vertAlign val="superscript"/>
        <sz val="10"/>
        <color theme="1"/>
        <rFont val="Times New Roman"/>
        <family val="1"/>
      </rPr>
      <t>2+</t>
    </r>
    <r>
      <rPr>
        <sz val="10"/>
        <color theme="1"/>
        <rFont val="Times New Roman"/>
        <family val="1"/>
      </rPr>
      <t xml:space="preserve"> [% mm/s] doublet 1</t>
    </r>
  </si>
  <si>
    <r>
      <t>Fe</t>
    </r>
    <r>
      <rPr>
        <vertAlign val="superscript"/>
        <sz val="10"/>
        <color theme="1"/>
        <rFont val="Times New Roman"/>
        <family val="1"/>
      </rPr>
      <t>2+</t>
    </r>
    <r>
      <rPr>
        <sz val="10"/>
        <color theme="1"/>
        <rFont val="Times New Roman"/>
        <family val="1"/>
      </rPr>
      <t xml:space="preserve"> [% mm/s] doublet 2</t>
    </r>
  </si>
  <si>
    <r>
      <t>Fe</t>
    </r>
    <r>
      <rPr>
        <vertAlign val="superscript"/>
        <sz val="10"/>
        <color theme="1"/>
        <rFont val="Times New Roman"/>
        <family val="1"/>
      </rPr>
      <t xml:space="preserve">3+ </t>
    </r>
    <r>
      <rPr>
        <sz val="10"/>
        <color theme="1"/>
        <rFont val="Times New Roman"/>
        <family val="1"/>
      </rPr>
      <t xml:space="preserve">[% mm/s] </t>
    </r>
    <r>
      <rPr>
        <vertAlign val="superscript"/>
        <sz val="10"/>
        <color theme="1"/>
        <rFont val="Times New Roman"/>
        <family val="1"/>
      </rPr>
      <t xml:space="preserve"> </t>
    </r>
  </si>
  <si>
    <r>
      <rPr>
        <b/>
        <sz val="12"/>
        <color theme="1"/>
        <rFont val="Times New Roman"/>
        <family val="1"/>
      </rPr>
      <t>Table S7</t>
    </r>
    <r>
      <rPr>
        <sz val="12"/>
        <color theme="1"/>
        <rFont val="Times New Roman"/>
        <family val="1"/>
      </rPr>
      <t>: Glass Fe</t>
    </r>
    <r>
      <rPr>
        <vertAlign val="superscript"/>
        <sz val="12"/>
        <color theme="1"/>
        <rFont val="Times New Roman"/>
        <family val="1"/>
      </rPr>
      <t>2+</t>
    </r>
    <r>
      <rPr>
        <sz val="12"/>
        <color theme="1"/>
        <rFont val="Times New Roman"/>
        <family val="1"/>
      </rPr>
      <t>/ΣFe Mössbauer and titration measurements</t>
    </r>
  </si>
  <si>
    <r>
      <t>Fe</t>
    </r>
    <r>
      <rPr>
        <vertAlign val="superscript"/>
        <sz val="10"/>
        <color theme="1"/>
        <rFont val="Times New Roman"/>
        <family val="1"/>
      </rPr>
      <t>2+</t>
    </r>
    <r>
      <rPr>
        <sz val="10"/>
        <color theme="1"/>
        <rFont val="Times New Roman"/>
        <family val="1"/>
      </rPr>
      <t xml:space="preserve"> [rel.area %] doublet 1</t>
    </r>
  </si>
  <si>
    <r>
      <t>Fe</t>
    </r>
    <r>
      <rPr>
        <vertAlign val="superscript"/>
        <sz val="10"/>
        <color theme="1"/>
        <rFont val="Times New Roman"/>
        <family val="1"/>
      </rPr>
      <t>2+</t>
    </r>
    <r>
      <rPr>
        <sz val="10"/>
        <color theme="1"/>
        <rFont val="Times New Roman"/>
        <family val="1"/>
      </rPr>
      <t xml:space="preserve"> [rel. area %] doublet 2</t>
    </r>
  </si>
  <si>
    <r>
      <t>Fe</t>
    </r>
    <r>
      <rPr>
        <vertAlign val="superscript"/>
        <sz val="10"/>
        <color theme="1"/>
        <rFont val="Times New Roman"/>
        <family val="1"/>
      </rPr>
      <t xml:space="preserve">3+ </t>
    </r>
    <r>
      <rPr>
        <sz val="10"/>
        <color theme="1"/>
        <rFont val="Times New Roman"/>
        <family val="1"/>
      </rPr>
      <t xml:space="preserve">[rel. area %] </t>
    </r>
    <r>
      <rPr>
        <vertAlign val="superscript"/>
        <sz val="10"/>
        <color theme="1"/>
        <rFont val="Times New Roman"/>
        <family val="1"/>
      </rPr>
      <t xml:space="preserve"> </t>
    </r>
  </si>
  <si>
    <t>Cold Mössbauer</t>
  </si>
  <si>
    <t>Room temperature Mössbauer</t>
  </si>
  <si>
    <r>
      <rPr>
        <b/>
        <sz val="12"/>
        <color theme="1"/>
        <rFont val="Times New Roman"/>
        <family val="1"/>
      </rPr>
      <t>Table S3</t>
    </r>
    <r>
      <rPr>
        <sz val="12"/>
        <color theme="1"/>
        <rFont val="Times New Roman"/>
        <family val="1"/>
      </rPr>
      <t>: Whole rock ICP-OES data</t>
    </r>
  </si>
  <si>
    <t>Method used for post-entrapment process correction is explained in the main text.</t>
  </si>
  <si>
    <t>Kaikkonen (2017)</t>
  </si>
  <si>
    <t>Ranta et al. (2021b)</t>
  </si>
  <si>
    <t>Halldórsson et al. (2016)</t>
  </si>
  <si>
    <r>
      <rPr>
        <b/>
        <sz val="12"/>
        <color theme="1"/>
        <rFont val="Times New Roman"/>
        <family val="1"/>
      </rPr>
      <t>Table S12</t>
    </r>
    <r>
      <rPr>
        <sz val="12"/>
        <color theme="1"/>
        <rFont val="Times New Roman"/>
        <family val="1"/>
      </rPr>
      <t>: Plagioclase EPMA analyses from Kaikkonen (2017)</t>
    </r>
  </si>
  <si>
    <r>
      <rPr>
        <b/>
        <sz val="12"/>
        <color theme="1"/>
        <rFont val="Times New Roman"/>
        <family val="1"/>
      </rPr>
      <t>Table S13</t>
    </r>
    <r>
      <rPr>
        <sz val="12"/>
        <color theme="1"/>
        <rFont val="Times New Roman"/>
        <family val="1"/>
      </rPr>
      <t>: Clinopyroxene EPMA analyses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</si>
</sst>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0.0000"/>
    <numFmt numFmtId="165" formatCode="0.0"/>
    <numFmt numFmtId="166" formatCode="0.000"/>
    <numFmt numFmtId="167" formatCode="0.0.E+00"/>
    <numFmt numFmtId="168" formatCode="0.E+00"/>
    <numFmt numFmtId="169" formatCode="0.00.E+00"/>
    <numFmt numFmtId="170" formatCode="0.00000"/>
    <numFmt numFmtId="171" formatCode="0.000000"/>
  </numFmts>
  <fonts count="22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0"/>
      <color indexed="8"/>
      <name val="Times New Roman"/>
      <family val="1"/>
    </font>
    <font>
      <sz val="10"/>
      <color theme="1"/>
      <name val="Times New Roman"/>
      <family val="1"/>
    </font>
    <font>
      <sz val="10"/>
      <color rgb="FF000000"/>
      <name val="Times New Roman"/>
      <family val="1"/>
    </font>
    <font>
      <sz val="10"/>
      <name val="Times New Roman"/>
      <family val="1"/>
    </font>
    <font>
      <sz val="11"/>
      <color theme="1"/>
      <name val="Times New Roman"/>
      <family val="1"/>
    </font>
    <font>
      <vertAlign val="superscript"/>
      <sz val="11"/>
      <color theme="1"/>
      <name val="Times New Roman"/>
      <family val="1"/>
    </font>
    <font>
      <vertAlign val="subscript"/>
      <sz val="11"/>
      <color theme="1"/>
      <name val="Times New Roman"/>
      <family val="1"/>
    </font>
    <font>
      <i/>
      <sz val="10"/>
      <color theme="1"/>
      <name val="Times New Roman"/>
      <family val="1"/>
    </font>
    <font>
      <vertAlign val="superscript"/>
      <sz val="10"/>
      <color rgb="FF000000"/>
      <name val="Times New Roman"/>
      <family val="1"/>
    </font>
    <font>
      <vertAlign val="superscript"/>
      <sz val="10"/>
      <color theme="1"/>
      <name val="Times New Roman"/>
      <family val="1"/>
    </font>
    <font>
      <i/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name val="Verdana"/>
      <family val="2"/>
    </font>
    <font>
      <vertAlign val="superscript"/>
      <sz val="12"/>
      <color theme="1"/>
      <name val="Times New Roman"/>
      <family val="1"/>
    </font>
    <font>
      <vertAlign val="subscript"/>
      <sz val="10"/>
      <name val="Times New Roman"/>
      <family val="1"/>
    </font>
    <font>
      <sz val="12"/>
      <color theme="1"/>
      <name val="Arial"/>
      <family val="2"/>
    </font>
    <font>
      <b/>
      <sz val="11"/>
      <color theme="1"/>
      <name val="Times New Roman"/>
      <family val="1"/>
    </font>
    <font>
      <i/>
      <sz val="11"/>
      <color theme="1"/>
      <name val="Times New Roman"/>
      <family val="1"/>
    </font>
  </fonts>
  <fills count="11">
    <fill>
      <patternFill patternType="none"/>
    </fill>
    <fill>
      <patternFill patternType="gray125"/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39997558519241921"/>
        <bgColor indexed="64"/>
      </patternFill>
    </fill>
  </fills>
  <borders count="14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</cellStyleXfs>
  <cellXfs count="187">
    <xf numFmtId="0" fontId="0" fillId="0" borderId="0" xfId="0"/>
    <xf numFmtId="0" fontId="2" fillId="0" borderId="0" xfId="0" applyFont="1"/>
    <xf numFmtId="0" fontId="4" fillId="0" borderId="1" xfId="0" applyFont="1" applyBorder="1" applyAlignment="1">
      <alignment horizontal="center"/>
    </xf>
    <xf numFmtId="0" fontId="5" fillId="0" borderId="0" xfId="0" applyFont="1" applyAlignment="1">
      <alignment horizontal="center"/>
    </xf>
    <xf numFmtId="2" fontId="5" fillId="0" borderId="0" xfId="0" applyNumberFormat="1" applyFont="1" applyAlignment="1">
      <alignment horizontal="center"/>
    </xf>
    <xf numFmtId="164" fontId="5" fillId="0" borderId="0" xfId="0" applyNumberFormat="1" applyFont="1" applyAlignment="1">
      <alignment horizontal="center"/>
    </xf>
    <xf numFmtId="0" fontId="6" fillId="0" borderId="0" xfId="0" applyFont="1" applyAlignment="1">
      <alignment horizontal="center"/>
    </xf>
    <xf numFmtId="0" fontId="5" fillId="0" borderId="2" xfId="0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7" fillId="0" borderId="4" xfId="0" applyFont="1" applyBorder="1" applyAlignment="1">
      <alignment horizontal="center"/>
    </xf>
    <xf numFmtId="165" fontId="7" fillId="0" borderId="0" xfId="0" applyNumberFormat="1" applyFont="1" applyAlignment="1">
      <alignment horizontal="center"/>
    </xf>
    <xf numFmtId="1" fontId="7" fillId="0" borderId="0" xfId="0" applyNumberFormat="1" applyFont="1" applyAlignment="1">
      <alignment horizontal="center"/>
    </xf>
    <xf numFmtId="166" fontId="7" fillId="0" borderId="0" xfId="0" applyNumberFormat="1" applyFont="1" applyAlignment="1">
      <alignment horizontal="center"/>
    </xf>
    <xf numFmtId="2" fontId="7" fillId="0" borderId="0" xfId="0" applyNumberFormat="1" applyFont="1" applyAlignment="1">
      <alignment horizontal="center"/>
    </xf>
    <xf numFmtId="165" fontId="5" fillId="0" borderId="0" xfId="0" applyNumberFormat="1" applyFont="1" applyAlignment="1">
      <alignment horizontal="center"/>
    </xf>
    <xf numFmtId="1" fontId="5" fillId="0" borderId="0" xfId="0" applyNumberFormat="1" applyFont="1" applyAlignment="1">
      <alignment horizontal="center"/>
    </xf>
    <xf numFmtId="166" fontId="5" fillId="0" borderId="0" xfId="0" applyNumberFormat="1" applyFont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165" fontId="7" fillId="0" borderId="2" xfId="0" applyNumberFormat="1" applyFont="1" applyBorder="1" applyAlignment="1">
      <alignment horizontal="center"/>
    </xf>
    <xf numFmtId="1" fontId="7" fillId="0" borderId="2" xfId="0" applyNumberFormat="1" applyFont="1" applyBorder="1" applyAlignment="1">
      <alignment horizontal="center"/>
    </xf>
    <xf numFmtId="165" fontId="5" fillId="0" borderId="2" xfId="0" applyNumberFormat="1" applyFont="1" applyBorder="1" applyAlignment="1">
      <alignment horizontal="center"/>
    </xf>
    <xf numFmtId="0" fontId="0" fillId="0" borderId="2" xfId="0" applyBorder="1"/>
    <xf numFmtId="166" fontId="5" fillId="0" borderId="2" xfId="0" applyNumberFormat="1" applyFont="1" applyBorder="1" applyAlignment="1">
      <alignment horizontal="center"/>
    </xf>
    <xf numFmtId="0" fontId="2" fillId="0" borderId="0" xfId="0" applyFont="1" applyAlignment="1">
      <alignment horizontal="left"/>
    </xf>
    <xf numFmtId="0" fontId="5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 vertical="center"/>
    </xf>
    <xf numFmtId="11" fontId="8" fillId="0" borderId="1" xfId="2" applyNumberFormat="1" applyFont="1" applyFill="1" applyBorder="1" applyAlignment="1">
      <alignment horizontal="center" vertical="center"/>
    </xf>
    <xf numFmtId="0" fontId="8" fillId="0" borderId="1" xfId="2" applyFont="1" applyFill="1" applyBorder="1" applyAlignment="1">
      <alignment horizontal="center" vertical="center"/>
    </xf>
    <xf numFmtId="11" fontId="8" fillId="0" borderId="1" xfId="3" applyNumberFormat="1" applyFont="1" applyFill="1" applyBorder="1" applyAlignment="1">
      <alignment horizontal="center" vertical="center"/>
    </xf>
    <xf numFmtId="0" fontId="8" fillId="0" borderId="1" xfId="3" applyFont="1" applyFill="1" applyBorder="1" applyAlignment="1">
      <alignment horizontal="center" vertical="center"/>
    </xf>
    <xf numFmtId="0" fontId="8" fillId="0" borderId="1" xfId="1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166" fontId="5" fillId="0" borderId="0" xfId="0" applyNumberFormat="1" applyFont="1" applyAlignment="1">
      <alignment horizontal="center" vertical="center"/>
    </xf>
    <xf numFmtId="11" fontId="5" fillId="0" borderId="0" xfId="2" applyNumberFormat="1" applyFont="1" applyFill="1" applyAlignment="1">
      <alignment horizontal="center" vertical="center"/>
    </xf>
    <xf numFmtId="2" fontId="5" fillId="0" borderId="0" xfId="2" applyNumberFormat="1" applyFont="1" applyFill="1" applyAlignment="1">
      <alignment horizontal="center" vertical="center"/>
    </xf>
    <xf numFmtId="1" fontId="5" fillId="0" borderId="0" xfId="2" applyNumberFormat="1" applyFont="1" applyFill="1" applyAlignment="1">
      <alignment horizontal="center" vertical="center"/>
    </xf>
    <xf numFmtId="11" fontId="5" fillId="0" borderId="0" xfId="3" applyNumberFormat="1" applyFont="1" applyFill="1" applyAlignment="1">
      <alignment horizontal="center" vertical="center"/>
    </xf>
    <xf numFmtId="2" fontId="5" fillId="0" borderId="0" xfId="3" applyNumberFormat="1" applyFont="1" applyFill="1" applyAlignment="1">
      <alignment horizontal="center" vertical="center"/>
    </xf>
    <xf numFmtId="166" fontId="5" fillId="0" borderId="0" xfId="3" applyNumberFormat="1" applyFont="1" applyFill="1" applyAlignment="1">
      <alignment horizontal="center" vertical="center"/>
    </xf>
    <xf numFmtId="11" fontId="5" fillId="0" borderId="0" xfId="1" applyNumberFormat="1" applyFont="1" applyFill="1" applyAlignment="1">
      <alignment horizontal="center" vertical="center"/>
    </xf>
    <xf numFmtId="165" fontId="5" fillId="0" borderId="0" xfId="1" applyNumberFormat="1" applyFont="1" applyFill="1" applyAlignment="1">
      <alignment horizontal="center" vertical="center"/>
    </xf>
    <xf numFmtId="166" fontId="5" fillId="0" borderId="0" xfId="1" applyNumberFormat="1" applyFont="1" applyFill="1" applyAlignment="1">
      <alignment horizontal="center" vertical="center"/>
    </xf>
    <xf numFmtId="2" fontId="5" fillId="0" borderId="0" xfId="1" applyNumberFormat="1" applyFont="1" applyFill="1" applyAlignment="1">
      <alignment horizontal="center" vertical="center"/>
    </xf>
    <xf numFmtId="0" fontId="11" fillId="0" borderId="0" xfId="0" applyFont="1" applyAlignment="1">
      <alignment horizontal="center" vertical="center"/>
    </xf>
    <xf numFmtId="11" fontId="5" fillId="0" borderId="0" xfId="0" applyNumberFormat="1" applyFont="1" applyAlignment="1">
      <alignment horizontal="center" vertical="center"/>
    </xf>
    <xf numFmtId="2" fontId="5" fillId="0" borderId="0" xfId="0" applyNumberFormat="1" applyFont="1" applyAlignment="1">
      <alignment horizontal="center" vertical="center"/>
    </xf>
    <xf numFmtId="1" fontId="5" fillId="0" borderId="0" xfId="0" applyNumberFormat="1" applyFont="1" applyAlignment="1">
      <alignment horizontal="center" vertical="center"/>
    </xf>
    <xf numFmtId="167" fontId="5" fillId="0" borderId="0" xfId="0" applyNumberFormat="1" applyFont="1" applyAlignment="1">
      <alignment horizontal="center" vertical="center"/>
    </xf>
    <xf numFmtId="165" fontId="5" fillId="0" borderId="0" xfId="0" applyNumberFormat="1" applyFont="1" applyAlignment="1">
      <alignment horizontal="center" vertical="center"/>
    </xf>
    <xf numFmtId="165" fontId="5" fillId="0" borderId="0" xfId="2" applyNumberFormat="1" applyFont="1" applyFill="1" applyAlignment="1">
      <alignment horizontal="center" vertical="center"/>
    </xf>
    <xf numFmtId="167" fontId="5" fillId="0" borderId="0" xfId="2" applyNumberFormat="1" applyFont="1" applyFill="1" applyAlignment="1">
      <alignment horizontal="center" vertical="center"/>
    </xf>
    <xf numFmtId="164" fontId="5" fillId="0" borderId="0" xfId="2" applyNumberFormat="1" applyFont="1" applyFill="1" applyAlignment="1">
      <alignment horizontal="center" vertical="center"/>
    </xf>
    <xf numFmtId="11" fontId="5" fillId="0" borderId="0" xfId="2" applyNumberFormat="1" applyFont="1" applyFill="1" applyBorder="1" applyAlignment="1">
      <alignment horizontal="center" vertical="center"/>
    </xf>
    <xf numFmtId="2" fontId="5" fillId="0" borderId="0" xfId="2" applyNumberFormat="1" applyFont="1" applyFill="1" applyBorder="1" applyAlignment="1">
      <alignment horizontal="center" vertical="center"/>
    </xf>
    <xf numFmtId="165" fontId="5" fillId="0" borderId="0" xfId="2" applyNumberFormat="1" applyFont="1" applyFill="1" applyBorder="1" applyAlignment="1">
      <alignment horizontal="center" vertical="center"/>
    </xf>
    <xf numFmtId="1" fontId="5" fillId="0" borderId="0" xfId="2" applyNumberFormat="1" applyFont="1" applyFill="1" applyBorder="1" applyAlignment="1">
      <alignment horizontal="center" vertical="center"/>
    </xf>
    <xf numFmtId="11" fontId="5" fillId="0" borderId="0" xfId="3" applyNumberFormat="1" applyFont="1" applyFill="1" applyBorder="1" applyAlignment="1">
      <alignment horizontal="center" vertical="center"/>
    </xf>
    <xf numFmtId="2" fontId="5" fillId="0" borderId="0" xfId="3" applyNumberFormat="1" applyFont="1" applyFill="1" applyBorder="1" applyAlignment="1">
      <alignment horizontal="center" vertical="center"/>
    </xf>
    <xf numFmtId="166" fontId="5" fillId="0" borderId="0" xfId="3" applyNumberFormat="1" applyFont="1" applyFill="1" applyBorder="1" applyAlignment="1">
      <alignment horizontal="center" vertical="center"/>
    </xf>
    <xf numFmtId="11" fontId="5" fillId="0" borderId="0" xfId="1" applyNumberFormat="1" applyFont="1" applyFill="1" applyBorder="1" applyAlignment="1">
      <alignment horizontal="center" vertical="center"/>
    </xf>
    <xf numFmtId="165" fontId="5" fillId="0" borderId="0" xfId="1" applyNumberFormat="1" applyFont="1" applyFill="1" applyBorder="1" applyAlignment="1">
      <alignment horizontal="center" vertical="center"/>
    </xf>
    <xf numFmtId="166" fontId="5" fillId="0" borderId="0" xfId="1" applyNumberFormat="1" applyFont="1" applyFill="1" applyBorder="1" applyAlignment="1">
      <alignment horizontal="center" vertical="center"/>
    </xf>
    <xf numFmtId="2" fontId="5" fillId="0" borderId="0" xfId="1" applyNumberFormat="1" applyFont="1" applyFill="1" applyBorder="1" applyAlignment="1">
      <alignment horizontal="center" vertical="center"/>
    </xf>
    <xf numFmtId="168" fontId="7" fillId="0" borderId="0" xfId="0" applyNumberFormat="1" applyFont="1" applyAlignment="1">
      <alignment horizontal="center"/>
    </xf>
    <xf numFmtId="164" fontId="5" fillId="0" borderId="0" xfId="0" applyNumberFormat="1" applyFont="1" applyAlignment="1">
      <alignment horizontal="center" vertical="center"/>
    </xf>
    <xf numFmtId="169" fontId="5" fillId="0" borderId="0" xfId="0" applyNumberFormat="1" applyFont="1" applyAlignment="1">
      <alignment horizontal="center"/>
    </xf>
    <xf numFmtId="0" fontId="5" fillId="0" borderId="2" xfId="0" applyFont="1" applyBorder="1" applyAlignment="1">
      <alignment horizontal="center" vertical="center"/>
    </xf>
    <xf numFmtId="164" fontId="5" fillId="0" borderId="2" xfId="0" applyNumberFormat="1" applyFont="1" applyBorder="1" applyAlignment="1">
      <alignment horizontal="center" vertical="center"/>
    </xf>
    <xf numFmtId="169" fontId="5" fillId="0" borderId="2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7" fillId="0" borderId="0" xfId="0" applyFont="1" applyBorder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5" fillId="0" borderId="0" xfId="0" applyFont="1"/>
    <xf numFmtId="0" fontId="11" fillId="0" borderId="0" xfId="0" applyFont="1" applyFill="1" applyBorder="1" applyAlignment="1">
      <alignment horizontal="center"/>
    </xf>
    <xf numFmtId="0" fontId="14" fillId="0" borderId="0" xfId="0" applyFont="1" applyAlignment="1">
      <alignment horizontal="center"/>
    </xf>
    <xf numFmtId="0" fontId="5" fillId="0" borderId="0" xfId="0" applyFont="1" applyBorder="1" applyAlignment="1">
      <alignment horizontal="center"/>
    </xf>
    <xf numFmtId="0" fontId="14" fillId="0" borderId="0" xfId="0" applyFont="1" applyBorder="1" applyAlignment="1">
      <alignment horizontal="center"/>
    </xf>
    <xf numFmtId="0" fontId="11" fillId="0" borderId="2" xfId="0" applyFont="1" applyFill="1" applyBorder="1" applyAlignment="1">
      <alignment horizontal="center"/>
    </xf>
    <xf numFmtId="0" fontId="14" fillId="0" borderId="2" xfId="0" applyFont="1" applyBorder="1" applyAlignment="1">
      <alignment horizontal="center"/>
    </xf>
    <xf numFmtId="0" fontId="11" fillId="0" borderId="2" xfId="0" applyFont="1" applyBorder="1" applyAlignment="1">
      <alignment horizontal="center"/>
    </xf>
    <xf numFmtId="0" fontId="0" fillId="0" borderId="0" xfId="0" applyBorder="1"/>
    <xf numFmtId="2" fontId="11" fillId="0" borderId="0" xfId="0" applyNumberFormat="1" applyFont="1" applyBorder="1" applyAlignment="1">
      <alignment horizontal="center"/>
    </xf>
    <xf numFmtId="0" fontId="5" fillId="0" borderId="0" xfId="0" applyFont="1" applyFill="1" applyBorder="1" applyAlignment="1">
      <alignment horizontal="right"/>
    </xf>
    <xf numFmtId="0" fontId="0" fillId="0" borderId="0" xfId="0" applyFill="1"/>
    <xf numFmtId="0" fontId="5" fillId="0" borderId="2" xfId="0" applyFont="1" applyFill="1" applyBorder="1" applyAlignment="1">
      <alignment horizontal="center"/>
    </xf>
    <xf numFmtId="166" fontId="6" fillId="0" borderId="0" xfId="0" applyNumberFormat="1" applyFont="1" applyAlignment="1">
      <alignment horizontal="center"/>
    </xf>
    <xf numFmtId="0" fontId="6" fillId="0" borderId="1" xfId="0" applyFont="1" applyBorder="1" applyAlignment="1">
      <alignment horizontal="center"/>
    </xf>
    <xf numFmtId="0" fontId="5" fillId="0" borderId="7" xfId="0" applyFont="1" applyFill="1" applyBorder="1" applyAlignment="1">
      <alignment horizontal="center"/>
    </xf>
    <xf numFmtId="0" fontId="5" fillId="5" borderId="7" xfId="0" applyFont="1" applyFill="1" applyBorder="1" applyAlignment="1">
      <alignment horizontal="center"/>
    </xf>
    <xf numFmtId="0" fontId="5" fillId="7" borderId="7" xfId="0" applyFont="1" applyFill="1" applyBorder="1" applyAlignment="1">
      <alignment horizontal="center"/>
    </xf>
    <xf numFmtId="0" fontId="7" fillId="9" borderId="7" xfId="0" applyFont="1" applyFill="1" applyBorder="1" applyAlignment="1">
      <alignment horizontal="center"/>
    </xf>
    <xf numFmtId="0" fontId="7" fillId="10" borderId="7" xfId="0" applyFont="1" applyFill="1" applyBorder="1" applyAlignment="1">
      <alignment horizontal="center"/>
    </xf>
    <xf numFmtId="0" fontId="5" fillId="8" borderId="7" xfId="0" applyFont="1" applyFill="1" applyBorder="1" applyAlignment="1">
      <alignment horizontal="center"/>
    </xf>
    <xf numFmtId="0" fontId="11" fillId="5" borderId="7" xfId="0" applyFont="1" applyFill="1" applyBorder="1" applyAlignment="1">
      <alignment horizontal="center"/>
    </xf>
    <xf numFmtId="0" fontId="5" fillId="9" borderId="7" xfId="0" applyFont="1" applyFill="1" applyBorder="1" applyAlignment="1">
      <alignment horizontal="center"/>
    </xf>
    <xf numFmtId="0" fontId="5" fillId="10" borderId="7" xfId="0" applyFont="1" applyFill="1" applyBorder="1" applyAlignment="1">
      <alignment horizontal="center"/>
    </xf>
    <xf numFmtId="0" fontId="5" fillId="6" borderId="7" xfId="0" applyFont="1" applyFill="1" applyBorder="1" applyAlignment="1">
      <alignment horizontal="center"/>
    </xf>
    <xf numFmtId="0" fontId="16" fillId="0" borderId="0" xfId="0" applyFont="1" applyAlignment="1">
      <alignment horizontal="center"/>
    </xf>
    <xf numFmtId="2" fontId="6" fillId="0" borderId="0" xfId="0" applyNumberFormat="1" applyFont="1" applyAlignment="1">
      <alignment horizontal="center"/>
    </xf>
    <xf numFmtId="165" fontId="16" fillId="0" borderId="0" xfId="0" applyNumberFormat="1" applyFont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0" xfId="0" applyFont="1" applyFill="1" applyBorder="1" applyAlignment="1">
      <alignment horizontal="left"/>
    </xf>
    <xf numFmtId="0" fontId="0" fillId="0" borderId="0" xfId="0" applyAlignment="1">
      <alignment horizontal="center"/>
    </xf>
    <xf numFmtId="0" fontId="5" fillId="0" borderId="0" xfId="0" applyFont="1" applyAlignment="1">
      <alignment horizontal="right"/>
    </xf>
    <xf numFmtId="0" fontId="7" fillId="0" borderId="2" xfId="0" applyFont="1" applyFill="1" applyBorder="1" applyAlignment="1">
      <alignment horizontal="center"/>
    </xf>
    <xf numFmtId="1" fontId="7" fillId="0" borderId="0" xfId="0" applyNumberFormat="1" applyFont="1" applyFill="1" applyAlignment="1">
      <alignment horizontal="center"/>
    </xf>
    <xf numFmtId="165" fontId="7" fillId="0" borderId="0" xfId="0" applyNumberFormat="1" applyFont="1" applyFill="1" applyAlignment="1">
      <alignment horizontal="center"/>
    </xf>
    <xf numFmtId="2" fontId="7" fillId="8" borderId="0" xfId="0" applyNumberFormat="1" applyFont="1" applyFill="1" applyAlignment="1">
      <alignment horizontal="center"/>
    </xf>
    <xf numFmtId="2" fontId="7" fillId="0" borderId="0" xfId="0" applyNumberFormat="1" applyFont="1" applyFill="1" applyAlignment="1">
      <alignment horizontal="center"/>
    </xf>
    <xf numFmtId="1" fontId="7" fillId="0" borderId="2" xfId="0" applyNumberFormat="1" applyFont="1" applyFill="1" applyBorder="1" applyAlignment="1">
      <alignment horizontal="center"/>
    </xf>
    <xf numFmtId="165" fontId="7" fillId="0" borderId="2" xfId="0" applyNumberFormat="1" applyFont="1" applyFill="1" applyBorder="1" applyAlignment="1">
      <alignment horizontal="center"/>
    </xf>
    <xf numFmtId="2" fontId="7" fillId="8" borderId="2" xfId="0" applyNumberFormat="1" applyFont="1" applyFill="1" applyBorder="1" applyAlignment="1">
      <alignment horizontal="center"/>
    </xf>
    <xf numFmtId="2" fontId="7" fillId="0" borderId="2" xfId="0" applyNumberFormat="1" applyFont="1" applyBorder="1" applyAlignment="1">
      <alignment horizontal="center"/>
    </xf>
    <xf numFmtId="2" fontId="7" fillId="0" borderId="2" xfId="0" applyNumberFormat="1" applyFont="1" applyFill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0" xfId="0" applyFont="1" applyFill="1"/>
    <xf numFmtId="0" fontId="5" fillId="0" borderId="6" xfId="0" applyFont="1" applyBorder="1" applyAlignment="1">
      <alignment horizontal="center"/>
    </xf>
    <xf numFmtId="0" fontId="5" fillId="0" borderId="6" xfId="0" applyFont="1" applyBorder="1"/>
    <xf numFmtId="0" fontId="5" fillId="0" borderId="6" xfId="0" applyFont="1" applyFill="1" applyBorder="1"/>
    <xf numFmtId="0" fontId="5" fillId="0" borderId="6" xfId="0" applyFont="1" applyBorder="1" applyAlignment="1">
      <alignment horizontal="center"/>
    </xf>
    <xf numFmtId="2" fontId="6" fillId="0" borderId="2" xfId="0" applyNumberFormat="1" applyFont="1" applyBorder="1" applyAlignment="1">
      <alignment horizontal="center"/>
    </xf>
    <xf numFmtId="1" fontId="5" fillId="0" borderId="2" xfId="0" applyNumberFormat="1" applyFont="1" applyBorder="1" applyAlignment="1">
      <alignment horizontal="center"/>
    </xf>
    <xf numFmtId="0" fontId="5" fillId="0" borderId="0" xfId="0" applyFont="1" applyFill="1" applyBorder="1" applyAlignment="1">
      <alignment horizontal="left"/>
    </xf>
    <xf numFmtId="170" fontId="5" fillId="5" borderId="7" xfId="0" applyNumberFormat="1" applyFont="1" applyFill="1" applyBorder="1" applyAlignment="1">
      <alignment horizontal="center"/>
    </xf>
    <xf numFmtId="0" fontId="19" fillId="0" borderId="0" xfId="0" applyFont="1"/>
    <xf numFmtId="0" fontId="5" fillId="0" borderId="0" xfId="0" applyFont="1" applyFill="1" applyAlignment="1">
      <alignment horizontal="center" vertical="center"/>
    </xf>
    <xf numFmtId="164" fontId="5" fillId="0" borderId="0" xfId="0" applyNumberFormat="1" applyFont="1" applyFill="1" applyAlignment="1">
      <alignment horizontal="center" vertical="center"/>
    </xf>
    <xf numFmtId="164" fontId="11" fillId="0" borderId="0" xfId="0" applyNumberFormat="1" applyFont="1" applyAlignment="1">
      <alignment horizontal="center"/>
    </xf>
    <xf numFmtId="0" fontId="0" fillId="0" borderId="1" xfId="0" applyBorder="1"/>
    <xf numFmtId="0" fontId="2" fillId="0" borderId="1" xfId="0" applyFont="1" applyBorder="1"/>
    <xf numFmtId="2" fontId="5" fillId="0" borderId="0" xfId="0" applyNumberFormat="1" applyFont="1" applyBorder="1" applyAlignment="1">
      <alignment horizontal="center"/>
    </xf>
    <xf numFmtId="166" fontId="5" fillId="0" borderId="0" xfId="0" applyNumberFormat="1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3" fillId="0" borderId="0" xfId="0" applyFont="1"/>
    <xf numFmtId="0" fontId="5" fillId="0" borderId="6" xfId="0" applyFont="1" applyBorder="1" applyAlignment="1">
      <alignment horizontal="center"/>
    </xf>
    <xf numFmtId="0" fontId="20" fillId="0" borderId="8" xfId="0" applyFont="1" applyBorder="1" applyAlignment="1">
      <alignment vertical="center" wrapText="1"/>
    </xf>
    <xf numFmtId="0" fontId="20" fillId="0" borderId="9" xfId="0" applyFont="1" applyBorder="1" applyAlignment="1">
      <alignment vertical="center" wrapText="1"/>
    </xf>
    <xf numFmtId="0" fontId="20" fillId="0" borderId="9" xfId="0" applyFont="1" applyBorder="1" applyAlignment="1">
      <alignment horizontal="center" vertical="center" wrapText="1"/>
    </xf>
    <xf numFmtId="10" fontId="5" fillId="0" borderId="0" xfId="0" applyNumberFormat="1" applyFont="1" applyAlignment="1">
      <alignment horizontal="center"/>
    </xf>
    <xf numFmtId="0" fontId="20" fillId="0" borderId="0" xfId="0" applyFont="1" applyAlignment="1">
      <alignment vertical="center" wrapText="1"/>
    </xf>
    <xf numFmtId="0" fontId="8" fillId="0" borderId="0" xfId="0" applyFont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20" fillId="0" borderId="12" xfId="0" applyFont="1" applyBorder="1" applyAlignment="1">
      <alignment vertical="center" wrapText="1"/>
    </xf>
    <xf numFmtId="0" fontId="8" fillId="0" borderId="12" xfId="0" applyFont="1" applyBorder="1" applyAlignment="1">
      <alignment horizontal="center" vertical="center" wrapText="1"/>
    </xf>
    <xf numFmtId="0" fontId="11" fillId="0" borderId="0" xfId="0" applyFont="1" applyAlignment="1">
      <alignment vertical="center"/>
    </xf>
    <xf numFmtId="0" fontId="21" fillId="0" borderId="0" xfId="0" applyFont="1"/>
    <xf numFmtId="0" fontId="11" fillId="0" borderId="0" xfId="0" applyFont="1" applyAlignment="1">
      <alignment horizontal="center"/>
    </xf>
    <xf numFmtId="10" fontId="5" fillId="0" borderId="2" xfId="0" applyNumberFormat="1" applyFont="1" applyBorder="1" applyAlignment="1">
      <alignment horizontal="center"/>
    </xf>
    <xf numFmtId="0" fontId="5" fillId="0" borderId="2" xfId="0" applyFont="1" applyBorder="1" applyAlignment="1">
      <alignment horizontal="center" wrapText="1"/>
    </xf>
    <xf numFmtId="0" fontId="5" fillId="0" borderId="0" xfId="0" applyFont="1" applyBorder="1" applyAlignment="1">
      <alignment horizontal="center" wrapText="1"/>
    </xf>
    <xf numFmtId="0" fontId="5" fillId="6" borderId="13" xfId="0" applyFont="1" applyFill="1" applyBorder="1" applyAlignment="1">
      <alignment horizontal="center"/>
    </xf>
    <xf numFmtId="0" fontId="5" fillId="5" borderId="13" xfId="0" applyFont="1" applyFill="1" applyBorder="1" applyAlignment="1">
      <alignment horizontal="center"/>
    </xf>
    <xf numFmtId="0" fontId="5" fillId="7" borderId="13" xfId="0" applyFont="1" applyFill="1" applyBorder="1" applyAlignment="1">
      <alignment horizontal="center"/>
    </xf>
    <xf numFmtId="0" fontId="7" fillId="9" borderId="13" xfId="0" applyFont="1" applyFill="1" applyBorder="1" applyAlignment="1">
      <alignment horizontal="center"/>
    </xf>
    <xf numFmtId="0" fontId="7" fillId="10" borderId="13" xfId="0" applyFont="1" applyFill="1" applyBorder="1" applyAlignment="1">
      <alignment horizontal="center"/>
    </xf>
    <xf numFmtId="0" fontId="7" fillId="8" borderId="13" xfId="0" applyFont="1" applyFill="1" applyBorder="1" applyAlignment="1">
      <alignment horizontal="center"/>
    </xf>
    <xf numFmtId="0" fontId="5" fillId="8" borderId="13" xfId="0" applyFont="1" applyFill="1" applyBorder="1" applyAlignment="1">
      <alignment horizontal="center"/>
    </xf>
    <xf numFmtId="0" fontId="5" fillId="5" borderId="7" xfId="0" applyFont="1" applyFill="1" applyBorder="1" applyAlignment="1">
      <alignment horizontal="center"/>
    </xf>
    <xf numFmtId="0" fontId="0" fillId="0" borderId="7" xfId="0" applyBorder="1"/>
    <xf numFmtId="0" fontId="2" fillId="6" borderId="0" xfId="0" applyFont="1" applyFill="1"/>
    <xf numFmtId="0" fontId="0" fillId="6" borderId="0" xfId="0" applyFill="1"/>
    <xf numFmtId="0" fontId="5" fillId="0" borderId="0" xfId="0" applyFont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left"/>
    </xf>
    <xf numFmtId="0" fontId="5" fillId="0" borderId="0" xfId="0" applyFont="1" applyBorder="1"/>
    <xf numFmtId="171" fontId="5" fillId="0" borderId="0" xfId="0" applyNumberFormat="1" applyFont="1" applyBorder="1"/>
    <xf numFmtId="0" fontId="5" fillId="5" borderId="7" xfId="0" applyFont="1" applyFill="1" applyBorder="1" applyAlignment="1">
      <alignment horizontal="center"/>
    </xf>
    <xf numFmtId="0" fontId="5" fillId="5" borderId="7" xfId="0" applyFont="1" applyFill="1" applyBorder="1" applyAlignment="1">
      <alignment horizontal="left"/>
    </xf>
    <xf numFmtId="0" fontId="7" fillId="10" borderId="7" xfId="0" applyFont="1" applyFill="1" applyBorder="1" applyAlignment="1">
      <alignment horizontal="center"/>
    </xf>
    <xf numFmtId="0" fontId="7" fillId="9" borderId="7" xfId="0" applyFont="1" applyFill="1" applyBorder="1" applyAlignment="1">
      <alignment horizontal="center"/>
    </xf>
    <xf numFmtId="0" fontId="5" fillId="5" borderId="7" xfId="0" applyFont="1" applyFill="1" applyBorder="1" applyAlignment="1">
      <alignment horizontal="center"/>
    </xf>
    <xf numFmtId="0" fontId="5" fillId="8" borderId="7" xfId="0" applyFont="1" applyFill="1" applyBorder="1" applyAlignment="1">
      <alignment horizontal="center"/>
    </xf>
    <xf numFmtId="0" fontId="20" fillId="0" borderId="8" xfId="0" applyFont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center" wrapText="1"/>
    </xf>
    <xf numFmtId="0" fontId="20" fillId="0" borderId="11" xfId="0" applyFont="1" applyBorder="1" applyAlignment="1">
      <alignment horizontal="center" vertical="center" wrapText="1"/>
    </xf>
    <xf numFmtId="0" fontId="20" fillId="0" borderId="9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6" xfId="0" applyFont="1" applyFill="1" applyBorder="1" applyAlignment="1">
      <alignment horizontal="center"/>
    </xf>
    <xf numFmtId="0" fontId="0" fillId="5" borderId="7" xfId="0" applyFill="1" applyBorder="1"/>
  </cellXfs>
  <cellStyles count="4">
    <cellStyle name="20% - Accent2" xfId="1" builtinId="34"/>
    <cellStyle name="20% - Accent3" xfId="2" builtinId="38"/>
    <cellStyle name="20% - Accent6" xfId="3" builtinId="50"/>
    <cellStyle name="Normal" xfId="0" builtinId="0"/>
  </cellStyles>
  <dxfs count="3"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>
    <mruColors>
      <color rgb="FF75D24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571500</xdr:colOff>
      <xdr:row>298</xdr:row>
      <xdr:rowOff>76200</xdr:rowOff>
    </xdr:from>
    <xdr:to>
      <xdr:col>6</xdr:col>
      <xdr:colOff>533400</xdr:colOff>
      <xdr:row>311</xdr:row>
      <xdr:rowOff>50800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AF67176D-16D1-5747-83C2-F8CC550EEB2F}"/>
            </a:ext>
          </a:extLst>
        </xdr:cNvPr>
        <xdr:cNvSpPr txBox="1"/>
      </xdr:nvSpPr>
      <xdr:spPr>
        <a:xfrm>
          <a:off x="3606800" y="60452000"/>
          <a:ext cx="4749800" cy="26162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100">
              <a:latin typeface="Times New Roman" panose="02020603050405020304" pitchFamily="18" charset="0"/>
              <a:cs typeface="Times New Roman" panose="02020603050405020304" pitchFamily="18" charset="0"/>
            </a:rPr>
            <a:t>Abbreviations:</a:t>
          </a:r>
        </a:p>
        <a:p>
          <a:endParaRPr lang="en-GB" sz="1100"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r>
            <a:rPr lang="en-GB" sz="1100">
              <a:latin typeface="Times New Roman" panose="02020603050405020304" pitchFamily="18" charset="0"/>
              <a:cs typeface="Times New Roman" panose="02020603050405020304" pitchFamily="18" charset="0"/>
            </a:rPr>
            <a:t>ER</a:t>
          </a:r>
          <a:r>
            <a:rPr lang="en-GB" sz="1100" baseline="0">
              <a:latin typeface="Times New Roman" panose="02020603050405020304" pitchFamily="18" charset="0"/>
              <a:cs typeface="Times New Roman" panose="02020603050405020304" pitchFamily="18" charset="0"/>
            </a:rPr>
            <a:t> = Eemu Ranta</a:t>
          </a:r>
        </a:p>
        <a:p>
          <a:r>
            <a:rPr lang="en-GB" sz="1100" baseline="0">
              <a:latin typeface="Times New Roman" panose="02020603050405020304" pitchFamily="18" charset="0"/>
              <a:cs typeface="Times New Roman" panose="02020603050405020304" pitchFamily="18" charset="0"/>
            </a:rPr>
            <a:t>SAH = Sæmundur Ari Halldórsson</a:t>
          </a:r>
        </a:p>
        <a:p>
          <a:r>
            <a:rPr lang="en-GB" sz="1100" baseline="0">
              <a:latin typeface="Times New Roman" panose="02020603050405020304" pitchFamily="18" charset="0"/>
              <a:cs typeface="Times New Roman" panose="02020603050405020304" pitchFamily="18" charset="0"/>
            </a:rPr>
            <a:t>MBR = Maja Bar Rasmussen</a:t>
          </a:r>
        </a:p>
        <a:p>
          <a:endParaRPr lang="en-GB" sz="1100" baseline="0"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r>
            <a:rPr lang="en-GB" sz="1100">
              <a:latin typeface="Times New Roman" panose="02020603050405020304" pitchFamily="18" charset="0"/>
              <a:cs typeface="Times New Roman" panose="02020603050405020304" pitchFamily="18" charset="0"/>
            </a:rPr>
            <a:t>x = This study</a:t>
          </a:r>
        </a:p>
        <a:p>
          <a:r>
            <a:rPr lang="en-GB" sz="1100">
              <a:latin typeface="Times New Roman" panose="02020603050405020304" pitchFamily="18" charset="0"/>
              <a:cs typeface="Times New Roman" panose="02020603050405020304" pitchFamily="18" charset="0"/>
            </a:rPr>
            <a:t>K17 = Kaikkonen (2017)</a:t>
          </a:r>
        </a:p>
        <a:p>
          <a:r>
            <a:rPr lang="en-GB" sz="1100">
              <a:latin typeface="Times New Roman" panose="02020603050405020304" pitchFamily="18" charset="0"/>
              <a:cs typeface="Times New Roman" panose="02020603050405020304" pitchFamily="18" charset="0"/>
            </a:rPr>
            <a:t>R21 = Ranta et al. (2021)</a:t>
          </a:r>
        </a:p>
        <a:p>
          <a:r>
            <a:rPr lang="en-GB" sz="1100">
              <a:latin typeface="Times New Roman" panose="02020603050405020304" pitchFamily="18" charset="0"/>
              <a:cs typeface="Times New Roman" panose="02020603050405020304" pitchFamily="18" charset="0"/>
            </a:rPr>
            <a:t>M05 = Macpherson et al. (2005)</a:t>
          </a:r>
        </a:p>
        <a:p>
          <a:r>
            <a:rPr lang="en-GB" sz="1100">
              <a:latin typeface="Times New Roman" panose="02020603050405020304" pitchFamily="18" charset="0"/>
              <a:cs typeface="Times New Roman" panose="02020603050405020304" pitchFamily="18" charset="0"/>
            </a:rPr>
            <a:t>F10 =</a:t>
          </a:r>
          <a:r>
            <a:rPr lang="en-GB" sz="1100" baseline="0">
              <a:latin typeface="Times New Roman" panose="02020603050405020304" pitchFamily="18" charset="0"/>
              <a:cs typeface="Times New Roman" panose="02020603050405020304" pitchFamily="18" charset="0"/>
            </a:rPr>
            <a:t> Füri et al. (2010)</a:t>
          </a:r>
        </a:p>
        <a:p>
          <a:r>
            <a:rPr lang="en-GB" sz="1100" baseline="0">
              <a:latin typeface="Times New Roman" panose="02020603050405020304" pitchFamily="18" charset="0"/>
              <a:cs typeface="Times New Roman" panose="02020603050405020304" pitchFamily="18" charset="0"/>
            </a:rPr>
            <a:t>H16 = Halldórsson et al. (2016)</a:t>
          </a:r>
        </a:p>
        <a:p>
          <a:endParaRPr lang="en-GB" sz="1100"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r>
            <a:rPr lang="en-GB" sz="1100">
              <a:latin typeface="Times New Roman" panose="02020603050405020304" pitchFamily="18" charset="0"/>
              <a:cs typeface="Times New Roman" panose="02020603050405020304" pitchFamily="18" charset="0"/>
            </a:rPr>
            <a:t>Conv.</a:t>
          </a:r>
          <a:r>
            <a:rPr lang="en-GB" sz="1100" baseline="0">
              <a:latin typeface="Times New Roman" panose="02020603050405020304" pitchFamily="18" charset="0"/>
              <a:cs typeface="Times New Roman" panose="02020603050405020304" pitchFamily="18" charset="0"/>
            </a:rPr>
            <a:t> = Conventional </a:t>
          </a:r>
          <a:r>
            <a:rPr lang="fi-FI" sz="1100" baseline="0">
              <a:latin typeface="Times New Roman" panose="02020603050405020304" pitchFamily="18" charset="0"/>
              <a:cs typeface="Times New Roman" panose="02020603050405020304" pitchFamily="18" charset="0"/>
            </a:rPr>
            <a:t>oxygen isotope analysis</a:t>
          </a:r>
        </a:p>
        <a:p>
          <a:r>
            <a:rPr lang="fi-FI" sz="1100" baseline="0">
              <a:latin typeface="Times New Roman" panose="02020603050405020304" pitchFamily="18" charset="0"/>
              <a:cs typeface="Times New Roman" panose="02020603050405020304" pitchFamily="18" charset="0"/>
            </a:rPr>
            <a:t>LF = Laser fluorination IRMS oxygen isotope analysis (Marshall et al. 2022)</a:t>
          </a:r>
          <a:endParaRPr lang="en-GB" sz="1100"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endParaRPr lang="en-GB" sz="1100"/>
        </a:p>
        <a:p>
          <a:endParaRPr lang="en-GB" sz="1100"/>
        </a:p>
        <a:p>
          <a:endParaRPr lang="en-GB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59B03E-B4FC-C645-897A-F50DA260A174}">
  <dimension ref="A1:S297"/>
  <sheetViews>
    <sheetView tabSelected="1" workbookViewId="0">
      <pane xSplit="1" ySplit="3" topLeftCell="B4" activePane="bottomRight" state="frozen"/>
      <selection pane="topRight" activeCell="B1" sqref="B1"/>
      <selection pane="bottomLeft" activeCell="A3" sqref="A3"/>
      <selection pane="bottomRight" activeCell="C125" sqref="C125"/>
    </sheetView>
  </sheetViews>
  <sheetFormatPr baseColWidth="10" defaultRowHeight="16" x14ac:dyDescent="0.2"/>
  <cols>
    <col min="1" max="1" width="14.6640625" customWidth="1"/>
    <col min="2" max="2" width="32.6640625" customWidth="1"/>
    <col min="3" max="3" width="11" bestFit="1" customWidth="1"/>
    <col min="4" max="4" width="11.33203125" bestFit="1" customWidth="1"/>
    <col min="5" max="5" width="12.6640625" customWidth="1"/>
    <col min="6" max="6" width="14.33203125" customWidth="1"/>
    <col min="8" max="14" width="12.1640625" customWidth="1"/>
  </cols>
  <sheetData>
    <row r="1" spans="1:19" ht="21" customHeight="1" x14ac:dyDescent="0.2">
      <c r="A1" s="165" t="s">
        <v>1216</v>
      </c>
      <c r="B1" s="166"/>
    </row>
    <row r="2" spans="1:19" s="164" customFormat="1" x14ac:dyDescent="0.2">
      <c r="A2" s="102"/>
      <c r="B2" s="176" t="s">
        <v>393</v>
      </c>
      <c r="C2" s="176"/>
      <c r="D2" s="176"/>
      <c r="E2" s="176"/>
      <c r="F2" s="176"/>
      <c r="G2" s="95" t="s">
        <v>411</v>
      </c>
      <c r="H2" s="175" t="s">
        <v>388</v>
      </c>
      <c r="I2" s="175"/>
      <c r="J2" s="175"/>
      <c r="K2" s="174" t="s">
        <v>489</v>
      </c>
      <c r="L2" s="174"/>
      <c r="M2" s="174"/>
      <c r="N2" s="174"/>
      <c r="O2" s="177" t="s">
        <v>490</v>
      </c>
      <c r="P2" s="177"/>
      <c r="Q2" s="177"/>
      <c r="R2" s="177"/>
      <c r="S2" s="177"/>
    </row>
    <row r="3" spans="1:19" x14ac:dyDescent="0.2">
      <c r="A3" s="156" t="s">
        <v>412</v>
      </c>
      <c r="B3" s="157" t="s">
        <v>3</v>
      </c>
      <c r="C3" s="157" t="s">
        <v>486</v>
      </c>
      <c r="D3" s="157" t="s">
        <v>487</v>
      </c>
      <c r="E3" s="157" t="s">
        <v>4</v>
      </c>
      <c r="F3" s="157" t="s">
        <v>712</v>
      </c>
      <c r="G3" s="158" t="s">
        <v>413</v>
      </c>
      <c r="H3" s="159" t="s">
        <v>414</v>
      </c>
      <c r="I3" s="159" t="s">
        <v>495</v>
      </c>
      <c r="J3" s="159" t="s">
        <v>494</v>
      </c>
      <c r="K3" s="160" t="s">
        <v>415</v>
      </c>
      <c r="L3" s="160" t="s">
        <v>416</v>
      </c>
      <c r="M3" s="160" t="s">
        <v>417</v>
      </c>
      <c r="N3" s="160" t="s">
        <v>488</v>
      </c>
      <c r="O3" s="161" t="s">
        <v>491</v>
      </c>
      <c r="P3" s="162" t="s">
        <v>492</v>
      </c>
      <c r="Q3" s="161" t="s">
        <v>493</v>
      </c>
      <c r="R3" s="162" t="s">
        <v>418</v>
      </c>
      <c r="S3" s="162" t="s">
        <v>145</v>
      </c>
    </row>
    <row r="4" spans="1:19" x14ac:dyDescent="0.2">
      <c r="A4" s="93" t="s">
        <v>419</v>
      </c>
      <c r="B4" s="94"/>
      <c r="C4" s="94"/>
      <c r="D4" s="94"/>
      <c r="E4" s="94"/>
      <c r="F4" s="94"/>
      <c r="G4" s="95"/>
      <c r="H4" s="96"/>
      <c r="I4" s="96"/>
      <c r="J4" s="96"/>
      <c r="K4" s="97"/>
      <c r="L4" s="97"/>
      <c r="M4" s="97"/>
      <c r="N4" s="97"/>
      <c r="O4" s="98"/>
      <c r="P4" s="98"/>
      <c r="Q4" s="98"/>
      <c r="R4" s="98"/>
      <c r="S4" s="98"/>
    </row>
    <row r="5" spans="1:19" x14ac:dyDescent="0.2">
      <c r="A5" s="93" t="s">
        <v>154</v>
      </c>
      <c r="B5" s="94"/>
      <c r="C5" s="94"/>
      <c r="D5" s="94"/>
      <c r="E5" s="94"/>
      <c r="F5" s="94"/>
      <c r="G5" s="95" t="s">
        <v>433</v>
      </c>
      <c r="H5" s="96"/>
      <c r="I5" s="96"/>
      <c r="J5" s="96"/>
      <c r="K5" s="97"/>
      <c r="L5" s="97"/>
      <c r="M5" s="97"/>
      <c r="N5" s="97"/>
      <c r="O5" s="98"/>
      <c r="P5" s="98"/>
      <c r="Q5" s="98"/>
      <c r="R5" s="98"/>
      <c r="S5" s="98"/>
    </row>
    <row r="6" spans="1:19" x14ac:dyDescent="0.2">
      <c r="A6" s="93" t="s">
        <v>420</v>
      </c>
      <c r="B6" s="94"/>
      <c r="C6" s="94"/>
      <c r="D6" s="94"/>
      <c r="E6" s="94"/>
      <c r="F6" s="94"/>
      <c r="G6" s="95"/>
      <c r="H6" s="96"/>
      <c r="I6" s="96"/>
      <c r="J6" s="96"/>
      <c r="K6" s="97"/>
      <c r="L6" s="97"/>
      <c r="M6" s="97"/>
      <c r="N6" s="97"/>
      <c r="O6" s="98"/>
      <c r="P6" s="98"/>
      <c r="Q6" s="98"/>
      <c r="R6" s="98"/>
      <c r="S6" s="98"/>
    </row>
    <row r="7" spans="1:19" x14ac:dyDescent="0.2">
      <c r="A7" s="93" t="s">
        <v>155</v>
      </c>
      <c r="B7" s="94"/>
      <c r="C7" s="94"/>
      <c r="D7" s="94"/>
      <c r="E7" s="94"/>
      <c r="F7" s="94"/>
      <c r="G7" s="95" t="s">
        <v>433</v>
      </c>
      <c r="H7" s="96"/>
      <c r="I7" s="96"/>
      <c r="J7" s="96"/>
      <c r="K7" s="97"/>
      <c r="L7" s="97"/>
      <c r="M7" s="97"/>
      <c r="N7" s="97"/>
      <c r="O7" s="98"/>
      <c r="P7" s="98"/>
      <c r="Q7" s="98"/>
      <c r="R7" s="98"/>
      <c r="S7" s="98"/>
    </row>
    <row r="8" spans="1:19" x14ac:dyDescent="0.2">
      <c r="A8" s="93" t="s">
        <v>156</v>
      </c>
      <c r="B8" s="94"/>
      <c r="C8" s="94"/>
      <c r="D8" s="94"/>
      <c r="E8" s="94"/>
      <c r="F8" s="94"/>
      <c r="G8" s="95" t="s">
        <v>433</v>
      </c>
      <c r="H8" s="96"/>
      <c r="I8" s="96"/>
      <c r="J8" s="96"/>
      <c r="K8" s="97"/>
      <c r="L8" s="97"/>
      <c r="M8" s="97"/>
      <c r="N8" s="97"/>
      <c r="O8" s="98"/>
      <c r="P8" s="98"/>
      <c r="Q8" s="98"/>
      <c r="R8" s="98"/>
      <c r="S8" s="98"/>
    </row>
    <row r="9" spans="1:19" x14ac:dyDescent="0.2">
      <c r="A9" s="93" t="s">
        <v>157</v>
      </c>
      <c r="B9" s="94"/>
      <c r="C9" s="94"/>
      <c r="D9" s="94"/>
      <c r="E9" s="94"/>
      <c r="F9" s="94"/>
      <c r="G9" s="95" t="s">
        <v>433</v>
      </c>
      <c r="H9" s="96"/>
      <c r="I9" s="96"/>
      <c r="J9" s="96"/>
      <c r="K9" s="97"/>
      <c r="L9" s="97"/>
      <c r="M9" s="97"/>
      <c r="N9" s="97"/>
      <c r="O9" s="98"/>
      <c r="P9" s="98"/>
      <c r="Q9" s="98"/>
      <c r="R9" s="98"/>
      <c r="S9" s="98"/>
    </row>
    <row r="10" spans="1:19" x14ac:dyDescent="0.2">
      <c r="A10" s="93" t="s">
        <v>158</v>
      </c>
      <c r="B10" s="94"/>
      <c r="C10" s="94"/>
      <c r="D10" s="94"/>
      <c r="E10" s="94"/>
      <c r="F10" s="94"/>
      <c r="G10" s="95" t="s">
        <v>433</v>
      </c>
      <c r="H10" s="96"/>
      <c r="I10" s="96"/>
      <c r="J10" s="96"/>
      <c r="K10" s="97"/>
      <c r="L10" s="97"/>
      <c r="M10" s="97"/>
      <c r="N10" s="97"/>
      <c r="O10" s="98"/>
      <c r="P10" s="98"/>
      <c r="Q10" s="98"/>
      <c r="R10" s="98"/>
      <c r="S10" s="98"/>
    </row>
    <row r="11" spans="1:19" x14ac:dyDescent="0.2">
      <c r="A11" s="93" t="s">
        <v>159</v>
      </c>
      <c r="B11" s="94"/>
      <c r="C11" s="94"/>
      <c r="D11" s="94"/>
      <c r="E11" s="94"/>
      <c r="F11" s="94"/>
      <c r="G11" s="95" t="s">
        <v>433</v>
      </c>
      <c r="H11" s="96"/>
      <c r="I11" s="96"/>
      <c r="J11" s="96"/>
      <c r="K11" s="97"/>
      <c r="L11" s="97"/>
      <c r="M11" s="97"/>
      <c r="N11" s="97"/>
      <c r="O11" s="98"/>
      <c r="P11" s="98"/>
      <c r="Q11" s="98"/>
      <c r="R11" s="98"/>
      <c r="S11" s="98"/>
    </row>
    <row r="12" spans="1:19" x14ac:dyDescent="0.2">
      <c r="A12" s="93" t="s">
        <v>160</v>
      </c>
      <c r="B12" s="94"/>
      <c r="C12" s="94"/>
      <c r="D12" s="94"/>
      <c r="E12" s="94"/>
      <c r="F12" s="94"/>
      <c r="G12" s="95" t="s">
        <v>433</v>
      </c>
      <c r="H12" s="96"/>
      <c r="I12" s="96"/>
      <c r="J12" s="96"/>
      <c r="K12" s="97"/>
      <c r="L12" s="97"/>
      <c r="M12" s="97"/>
      <c r="N12" s="97"/>
      <c r="O12" s="98"/>
      <c r="P12" s="98"/>
      <c r="Q12" s="98"/>
      <c r="R12" s="98"/>
      <c r="S12" s="98"/>
    </row>
    <row r="13" spans="1:19" x14ac:dyDescent="0.2">
      <c r="A13" s="93" t="s">
        <v>161</v>
      </c>
      <c r="B13" s="94"/>
      <c r="C13" s="94"/>
      <c r="D13" s="94"/>
      <c r="E13" s="94"/>
      <c r="F13" s="94"/>
      <c r="G13" s="95" t="s">
        <v>433</v>
      </c>
      <c r="H13" s="96"/>
      <c r="I13" s="96"/>
      <c r="J13" s="96"/>
      <c r="K13" s="97"/>
      <c r="L13" s="97"/>
      <c r="M13" s="97"/>
      <c r="N13" s="97"/>
      <c r="O13" s="98"/>
      <c r="P13" s="98"/>
      <c r="Q13" s="98"/>
      <c r="R13" s="98"/>
      <c r="S13" s="98"/>
    </row>
    <row r="14" spans="1:19" x14ac:dyDescent="0.2">
      <c r="A14" s="93" t="s">
        <v>162</v>
      </c>
      <c r="B14" s="94"/>
      <c r="C14" s="94"/>
      <c r="D14" s="94"/>
      <c r="E14" s="94"/>
      <c r="F14" s="94"/>
      <c r="G14" s="95" t="s">
        <v>433</v>
      </c>
      <c r="H14" s="96"/>
      <c r="I14" s="96"/>
      <c r="J14" s="96"/>
      <c r="K14" s="97"/>
      <c r="L14" s="97"/>
      <c r="M14" s="97"/>
      <c r="N14" s="97"/>
      <c r="O14" s="98"/>
      <c r="P14" s="98"/>
      <c r="Q14" s="98"/>
      <c r="R14" s="98"/>
      <c r="S14" s="98"/>
    </row>
    <row r="15" spans="1:19" x14ac:dyDescent="0.2">
      <c r="A15" s="93" t="s">
        <v>163</v>
      </c>
      <c r="B15" s="94"/>
      <c r="C15" s="94"/>
      <c r="D15" s="94"/>
      <c r="E15" s="94"/>
      <c r="F15" s="94"/>
      <c r="G15" s="95" t="s">
        <v>433</v>
      </c>
      <c r="H15" s="96"/>
      <c r="I15" s="96"/>
      <c r="J15" s="96"/>
      <c r="K15" s="97"/>
      <c r="L15" s="97"/>
      <c r="M15" s="97"/>
      <c r="N15" s="97"/>
      <c r="O15" s="98"/>
      <c r="P15" s="98"/>
      <c r="Q15" s="98"/>
      <c r="R15" s="98"/>
      <c r="S15" s="98"/>
    </row>
    <row r="16" spans="1:19" x14ac:dyDescent="0.2">
      <c r="A16" s="93" t="s">
        <v>164</v>
      </c>
      <c r="B16" s="94"/>
      <c r="C16" s="94"/>
      <c r="D16" s="94"/>
      <c r="E16" s="94"/>
      <c r="F16" s="94"/>
      <c r="G16" s="95" t="s">
        <v>433</v>
      </c>
      <c r="H16" s="96"/>
      <c r="I16" s="96"/>
      <c r="J16" s="96"/>
      <c r="K16" s="97"/>
      <c r="L16" s="97"/>
      <c r="M16" s="97"/>
      <c r="N16" s="97"/>
      <c r="O16" s="98"/>
      <c r="P16" s="98"/>
      <c r="Q16" s="98"/>
      <c r="R16" s="98"/>
      <c r="S16" s="98"/>
    </row>
    <row r="17" spans="1:19" x14ac:dyDescent="0.2">
      <c r="A17" s="93" t="s">
        <v>165</v>
      </c>
      <c r="B17" s="94"/>
      <c r="C17" s="94"/>
      <c r="D17" s="94"/>
      <c r="E17" s="94"/>
      <c r="F17" s="94"/>
      <c r="G17" s="95" t="s">
        <v>433</v>
      </c>
      <c r="H17" s="96"/>
      <c r="I17" s="96"/>
      <c r="J17" s="96"/>
      <c r="K17" s="97"/>
      <c r="L17" s="97"/>
      <c r="M17" s="97"/>
      <c r="N17" s="97"/>
      <c r="O17" s="98"/>
      <c r="P17" s="98"/>
      <c r="Q17" s="98"/>
      <c r="R17" s="98"/>
      <c r="S17" s="98"/>
    </row>
    <row r="18" spans="1:19" x14ac:dyDescent="0.2">
      <c r="A18" s="93" t="s">
        <v>421</v>
      </c>
      <c r="B18" s="94"/>
      <c r="C18" s="94"/>
      <c r="D18" s="94"/>
      <c r="E18" s="94"/>
      <c r="F18" s="94"/>
      <c r="G18" s="95"/>
      <c r="H18" s="96"/>
      <c r="I18" s="96"/>
      <c r="J18" s="96"/>
      <c r="K18" s="97"/>
      <c r="L18" s="97"/>
      <c r="M18" s="97"/>
      <c r="N18" s="97"/>
      <c r="O18" s="98"/>
      <c r="P18" s="98"/>
      <c r="Q18" s="98"/>
      <c r="R18" s="98"/>
      <c r="S18" s="98"/>
    </row>
    <row r="19" spans="1:19" x14ac:dyDescent="0.2">
      <c r="A19" s="93" t="s">
        <v>422</v>
      </c>
      <c r="B19" s="94"/>
      <c r="C19" s="94"/>
      <c r="D19" s="94"/>
      <c r="E19" s="94"/>
      <c r="F19" s="94"/>
      <c r="G19" s="95"/>
      <c r="H19" s="96"/>
      <c r="I19" s="96"/>
      <c r="J19" s="96"/>
      <c r="K19" s="97"/>
      <c r="L19" s="97"/>
      <c r="M19" s="97"/>
      <c r="N19" s="97"/>
      <c r="O19" s="98"/>
      <c r="P19" s="98"/>
      <c r="Q19" s="98"/>
      <c r="R19" s="98"/>
      <c r="S19" s="98"/>
    </row>
    <row r="20" spans="1:19" x14ac:dyDescent="0.2">
      <c r="A20" s="93" t="s">
        <v>423</v>
      </c>
      <c r="B20" s="94"/>
      <c r="C20" s="94"/>
      <c r="D20" s="94"/>
      <c r="E20" s="94"/>
      <c r="F20" s="94"/>
      <c r="G20" s="95"/>
      <c r="H20" s="96"/>
      <c r="I20" s="96"/>
      <c r="J20" s="96"/>
      <c r="K20" s="97"/>
      <c r="L20" s="97"/>
      <c r="M20" s="97"/>
      <c r="N20" s="97"/>
      <c r="O20" s="98"/>
      <c r="P20" s="98"/>
      <c r="Q20" s="98"/>
      <c r="R20" s="98"/>
      <c r="S20" s="98"/>
    </row>
    <row r="21" spans="1:19" x14ac:dyDescent="0.2">
      <c r="A21" s="93" t="s">
        <v>424</v>
      </c>
      <c r="B21" s="94"/>
      <c r="C21" s="94"/>
      <c r="D21" s="94"/>
      <c r="E21" s="94"/>
      <c r="F21" s="94"/>
      <c r="G21" s="95"/>
      <c r="H21" s="96"/>
      <c r="I21" s="96"/>
      <c r="J21" s="96"/>
      <c r="K21" s="97"/>
      <c r="L21" s="97"/>
      <c r="M21" s="97"/>
      <c r="N21" s="97"/>
      <c r="O21" s="98"/>
      <c r="P21" s="98"/>
      <c r="Q21" s="98"/>
      <c r="R21" s="98"/>
      <c r="S21" s="98"/>
    </row>
    <row r="22" spans="1:19" x14ac:dyDescent="0.2">
      <c r="A22" s="93" t="s">
        <v>166</v>
      </c>
      <c r="B22" s="94"/>
      <c r="C22" s="94"/>
      <c r="D22" s="94"/>
      <c r="E22" s="94"/>
      <c r="F22" s="94"/>
      <c r="G22" s="95" t="s">
        <v>433</v>
      </c>
      <c r="H22" s="96"/>
      <c r="I22" s="96"/>
      <c r="J22" s="96"/>
      <c r="K22" s="97"/>
      <c r="L22" s="97"/>
      <c r="M22" s="97"/>
      <c r="N22" s="97"/>
      <c r="O22" s="98"/>
      <c r="P22" s="98"/>
      <c r="Q22" s="98"/>
      <c r="R22" s="98"/>
      <c r="S22" s="98"/>
    </row>
    <row r="23" spans="1:19" x14ac:dyDescent="0.2">
      <c r="A23" s="93" t="s">
        <v>425</v>
      </c>
      <c r="B23" s="94"/>
      <c r="C23" s="94"/>
      <c r="D23" s="94"/>
      <c r="E23" s="94"/>
      <c r="F23" s="94"/>
      <c r="G23" s="95"/>
      <c r="H23" s="96"/>
      <c r="I23" s="96"/>
      <c r="J23" s="96"/>
      <c r="K23" s="97"/>
      <c r="L23" s="97"/>
      <c r="M23" s="97"/>
      <c r="N23" s="97"/>
      <c r="O23" s="98"/>
      <c r="P23" s="98"/>
      <c r="Q23" s="98"/>
      <c r="R23" s="98"/>
      <c r="S23" s="98"/>
    </row>
    <row r="24" spans="1:19" x14ac:dyDescent="0.2">
      <c r="A24" s="93" t="s">
        <v>167</v>
      </c>
      <c r="B24" s="94"/>
      <c r="C24" s="94"/>
      <c r="D24" s="94"/>
      <c r="E24" s="94"/>
      <c r="F24" s="94"/>
      <c r="G24" s="95" t="s">
        <v>433</v>
      </c>
      <c r="H24" s="96"/>
      <c r="I24" s="96"/>
      <c r="J24" s="96"/>
      <c r="K24" s="97"/>
      <c r="L24" s="97"/>
      <c r="M24" s="97"/>
      <c r="N24" s="97"/>
      <c r="O24" s="98"/>
      <c r="P24" s="98"/>
      <c r="Q24" s="98"/>
      <c r="R24" s="98"/>
      <c r="S24" s="98"/>
    </row>
    <row r="25" spans="1:19" x14ac:dyDescent="0.2">
      <c r="A25" s="93" t="s">
        <v>168</v>
      </c>
      <c r="B25" s="94"/>
      <c r="C25" s="94"/>
      <c r="D25" s="94"/>
      <c r="E25" s="94"/>
      <c r="F25" s="94"/>
      <c r="G25" s="95" t="s">
        <v>433</v>
      </c>
      <c r="H25" s="96"/>
      <c r="I25" s="96"/>
      <c r="J25" s="96"/>
      <c r="K25" s="97"/>
      <c r="L25" s="97"/>
      <c r="M25" s="97"/>
      <c r="N25" s="97"/>
      <c r="O25" s="98"/>
      <c r="P25" s="98"/>
      <c r="Q25" s="98"/>
      <c r="R25" s="98"/>
      <c r="S25" s="98"/>
    </row>
    <row r="26" spans="1:19" x14ac:dyDescent="0.2">
      <c r="A26" s="93" t="s">
        <v>426</v>
      </c>
      <c r="B26" s="94"/>
      <c r="C26" s="94"/>
      <c r="D26" s="94"/>
      <c r="E26" s="94"/>
      <c r="F26" s="94"/>
      <c r="G26" s="95"/>
      <c r="H26" s="96"/>
      <c r="I26" s="96"/>
      <c r="J26" s="96"/>
      <c r="K26" s="97"/>
      <c r="L26" s="97"/>
      <c r="M26" s="97"/>
      <c r="N26" s="97"/>
      <c r="O26" s="98"/>
      <c r="P26" s="98"/>
      <c r="Q26" s="98"/>
      <c r="R26" s="98"/>
      <c r="S26" s="98"/>
    </row>
    <row r="27" spans="1:19" x14ac:dyDescent="0.2">
      <c r="A27" s="93" t="s">
        <v>427</v>
      </c>
      <c r="B27" s="94"/>
      <c r="C27" s="94"/>
      <c r="D27" s="94"/>
      <c r="E27" s="94"/>
      <c r="F27" s="94"/>
      <c r="G27" s="95"/>
      <c r="H27" s="96"/>
      <c r="I27" s="96"/>
      <c r="J27" s="96"/>
      <c r="K27" s="97"/>
      <c r="L27" s="97"/>
      <c r="M27" s="97"/>
      <c r="N27" s="97"/>
      <c r="O27" s="98"/>
      <c r="P27" s="98"/>
      <c r="Q27" s="98"/>
      <c r="R27" s="98"/>
      <c r="S27" s="98"/>
    </row>
    <row r="28" spans="1:19" x14ac:dyDescent="0.2">
      <c r="A28" s="93" t="s">
        <v>169</v>
      </c>
      <c r="B28" s="94"/>
      <c r="C28" s="94"/>
      <c r="D28" s="94"/>
      <c r="E28" s="94"/>
      <c r="F28" s="94"/>
      <c r="G28" s="95" t="s">
        <v>433</v>
      </c>
      <c r="H28" s="96"/>
      <c r="I28" s="96"/>
      <c r="J28" s="96"/>
      <c r="K28" s="97"/>
      <c r="L28" s="97"/>
      <c r="M28" s="97"/>
      <c r="N28" s="97"/>
      <c r="O28" s="98"/>
      <c r="P28" s="98"/>
      <c r="Q28" s="98"/>
      <c r="R28" s="98"/>
      <c r="S28" s="98"/>
    </row>
    <row r="29" spans="1:19" x14ac:dyDescent="0.2">
      <c r="A29" s="93" t="s">
        <v>170</v>
      </c>
      <c r="B29" s="163"/>
      <c r="C29" s="94"/>
      <c r="D29" s="94"/>
      <c r="E29" s="94"/>
      <c r="F29" s="94"/>
      <c r="G29" s="95" t="s">
        <v>433</v>
      </c>
      <c r="H29" s="96"/>
      <c r="I29" s="96"/>
      <c r="J29" s="96"/>
      <c r="K29" s="97"/>
      <c r="L29" s="97"/>
      <c r="M29" s="97"/>
      <c r="N29" s="97"/>
      <c r="O29" s="98"/>
      <c r="P29" s="98"/>
      <c r="Q29" s="98"/>
      <c r="R29" s="98"/>
      <c r="S29" s="98"/>
    </row>
    <row r="30" spans="1:19" x14ac:dyDescent="0.2">
      <c r="A30" s="93" t="s">
        <v>171</v>
      </c>
      <c r="B30" s="94"/>
      <c r="C30" s="94"/>
      <c r="D30" s="94"/>
      <c r="E30" s="94"/>
      <c r="F30" s="163"/>
      <c r="G30" s="95" t="s">
        <v>433</v>
      </c>
      <c r="H30" s="96"/>
      <c r="I30" s="96"/>
      <c r="J30" s="96"/>
      <c r="K30" s="97"/>
      <c r="L30" s="97"/>
      <c r="M30" s="97"/>
      <c r="N30" s="97"/>
      <c r="O30" s="98"/>
      <c r="P30" s="98"/>
      <c r="Q30" s="98"/>
      <c r="R30" s="98" t="s">
        <v>404</v>
      </c>
      <c r="S30" s="98"/>
    </row>
    <row r="31" spans="1:19" x14ac:dyDescent="0.2">
      <c r="A31" s="93" t="s">
        <v>172</v>
      </c>
      <c r="B31" s="94"/>
      <c r="C31" s="94"/>
      <c r="D31" s="94"/>
      <c r="E31" s="94"/>
      <c r="F31" s="94"/>
      <c r="G31" s="95" t="s">
        <v>433</v>
      </c>
      <c r="H31" s="96"/>
      <c r="I31" s="96"/>
      <c r="J31" s="96"/>
      <c r="K31" s="97"/>
      <c r="L31" s="97"/>
      <c r="M31" s="97"/>
      <c r="N31" s="97"/>
      <c r="O31" s="98"/>
      <c r="P31" s="98"/>
      <c r="Q31" s="98"/>
      <c r="R31" s="98" t="s">
        <v>404</v>
      </c>
      <c r="S31" s="98"/>
    </row>
    <row r="32" spans="1:19" x14ac:dyDescent="0.2">
      <c r="A32" s="93" t="s">
        <v>173</v>
      </c>
      <c r="B32" s="94"/>
      <c r="C32" s="94"/>
      <c r="D32" s="94"/>
      <c r="E32" s="94"/>
      <c r="F32" s="94"/>
      <c r="G32" s="95" t="s">
        <v>433</v>
      </c>
      <c r="H32" s="96"/>
      <c r="I32" s="96"/>
      <c r="J32" s="96"/>
      <c r="K32" s="97"/>
      <c r="L32" s="97"/>
      <c r="M32" s="97"/>
      <c r="N32" s="97"/>
      <c r="O32" s="98"/>
      <c r="P32" s="98"/>
      <c r="Q32" s="98"/>
      <c r="R32" s="98" t="s">
        <v>404</v>
      </c>
      <c r="S32" s="98"/>
    </row>
    <row r="33" spans="1:19" x14ac:dyDescent="0.2">
      <c r="A33" s="93" t="s">
        <v>174</v>
      </c>
      <c r="B33" s="94"/>
      <c r="C33" s="94"/>
      <c r="D33" s="94"/>
      <c r="E33" s="94"/>
      <c r="F33" s="94"/>
      <c r="G33" s="95" t="s">
        <v>433</v>
      </c>
      <c r="H33" s="96"/>
      <c r="I33" s="96"/>
      <c r="J33" s="96"/>
      <c r="K33" s="97"/>
      <c r="L33" s="97"/>
      <c r="M33" s="97"/>
      <c r="N33" s="97"/>
      <c r="O33" s="98"/>
      <c r="P33" s="98"/>
      <c r="Q33" s="98"/>
      <c r="R33" s="98"/>
      <c r="S33" s="98"/>
    </row>
    <row r="34" spans="1:19" x14ac:dyDescent="0.2">
      <c r="A34" s="93" t="s">
        <v>175</v>
      </c>
      <c r="B34" s="94"/>
      <c r="C34" s="94"/>
      <c r="D34" s="94"/>
      <c r="E34" s="94"/>
      <c r="F34" s="94"/>
      <c r="G34" s="95" t="s">
        <v>433</v>
      </c>
      <c r="H34" s="96"/>
      <c r="I34" s="96"/>
      <c r="J34" s="96"/>
      <c r="K34" s="97"/>
      <c r="L34" s="97"/>
      <c r="M34" s="97"/>
      <c r="N34" s="97"/>
      <c r="O34" s="98"/>
      <c r="P34" s="98"/>
      <c r="Q34" s="98"/>
      <c r="R34" s="98"/>
      <c r="S34" s="98"/>
    </row>
    <row r="35" spans="1:19" x14ac:dyDescent="0.2">
      <c r="A35" s="93" t="s">
        <v>176</v>
      </c>
      <c r="B35" s="94"/>
      <c r="C35" s="94"/>
      <c r="D35" s="94"/>
      <c r="E35" s="94"/>
      <c r="F35" s="94"/>
      <c r="G35" s="95" t="s">
        <v>433</v>
      </c>
      <c r="H35" s="96"/>
      <c r="I35" s="96"/>
      <c r="J35" s="96"/>
      <c r="K35" s="97"/>
      <c r="L35" s="97"/>
      <c r="M35" s="97"/>
      <c r="N35" s="97"/>
      <c r="O35" s="98"/>
      <c r="P35" s="98"/>
      <c r="Q35" s="98"/>
      <c r="R35" s="98"/>
      <c r="S35" s="98"/>
    </row>
    <row r="36" spans="1:19" x14ac:dyDescent="0.2">
      <c r="A36" s="93" t="s">
        <v>177</v>
      </c>
      <c r="B36" s="94"/>
      <c r="C36" s="94"/>
      <c r="D36" s="94"/>
      <c r="E36" s="94"/>
      <c r="F36" s="94"/>
      <c r="G36" s="95" t="s">
        <v>433</v>
      </c>
      <c r="H36" s="96"/>
      <c r="I36" s="96"/>
      <c r="J36" s="96"/>
      <c r="K36" s="97"/>
      <c r="L36" s="97"/>
      <c r="M36" s="97"/>
      <c r="N36" s="97"/>
      <c r="O36" s="98"/>
      <c r="P36" s="98"/>
      <c r="Q36" s="98"/>
      <c r="R36" s="98"/>
      <c r="S36" s="98"/>
    </row>
    <row r="37" spans="1:19" x14ac:dyDescent="0.2">
      <c r="A37" s="93" t="s">
        <v>178</v>
      </c>
      <c r="B37" s="94"/>
      <c r="C37" s="94"/>
      <c r="D37" s="94"/>
      <c r="E37" s="94"/>
      <c r="F37" s="94"/>
      <c r="G37" s="95" t="s">
        <v>433</v>
      </c>
      <c r="H37" s="96"/>
      <c r="I37" s="96"/>
      <c r="J37" s="96"/>
      <c r="K37" s="97"/>
      <c r="L37" s="97"/>
      <c r="M37" s="97"/>
      <c r="N37" s="97"/>
      <c r="O37" s="98"/>
      <c r="P37" s="98"/>
      <c r="Q37" s="98"/>
      <c r="R37" s="98"/>
      <c r="S37" s="98"/>
    </row>
    <row r="38" spans="1:19" x14ac:dyDescent="0.2">
      <c r="A38" s="93" t="s">
        <v>179</v>
      </c>
      <c r="B38" s="94"/>
      <c r="C38" s="94"/>
      <c r="D38" s="94"/>
      <c r="E38" s="94"/>
      <c r="F38" s="94"/>
      <c r="G38" s="95" t="s">
        <v>433</v>
      </c>
      <c r="H38" s="96"/>
      <c r="I38" s="96"/>
      <c r="J38" s="96"/>
      <c r="K38" s="97"/>
      <c r="L38" s="97"/>
      <c r="M38" s="97"/>
      <c r="N38" s="97"/>
      <c r="O38" s="98"/>
      <c r="P38" s="98"/>
      <c r="Q38" s="98"/>
      <c r="R38" s="98"/>
      <c r="S38" s="98"/>
    </row>
    <row r="39" spans="1:19" x14ac:dyDescent="0.2">
      <c r="A39" s="93" t="s">
        <v>180</v>
      </c>
      <c r="B39" s="94"/>
      <c r="C39" s="94"/>
      <c r="D39" s="94"/>
      <c r="E39" s="94"/>
      <c r="F39" s="94"/>
      <c r="G39" s="95" t="s">
        <v>433</v>
      </c>
      <c r="H39" s="96"/>
      <c r="I39" s="96"/>
      <c r="J39" s="96"/>
      <c r="K39" s="97"/>
      <c r="L39" s="97"/>
      <c r="M39" s="97"/>
      <c r="N39" s="97"/>
      <c r="O39" s="98"/>
      <c r="P39" s="98"/>
      <c r="Q39" s="98"/>
      <c r="R39" s="98"/>
      <c r="S39" s="98"/>
    </row>
    <row r="40" spans="1:19" x14ac:dyDescent="0.2">
      <c r="A40" s="93" t="s">
        <v>181</v>
      </c>
      <c r="B40" s="94"/>
      <c r="C40" s="94"/>
      <c r="D40" s="94"/>
      <c r="E40" s="94"/>
      <c r="F40" s="94"/>
      <c r="G40" s="95" t="s">
        <v>433</v>
      </c>
      <c r="H40" s="96"/>
      <c r="I40" s="96"/>
      <c r="J40" s="96"/>
      <c r="K40" s="97"/>
      <c r="L40" s="97"/>
      <c r="M40" s="97"/>
      <c r="N40" s="97"/>
      <c r="O40" s="98"/>
      <c r="P40" s="98"/>
      <c r="Q40" s="98"/>
      <c r="R40" s="98"/>
      <c r="S40" s="98"/>
    </row>
    <row r="41" spans="1:19" x14ac:dyDescent="0.2">
      <c r="A41" s="93" t="s">
        <v>182</v>
      </c>
      <c r="B41" s="94"/>
      <c r="C41" s="94"/>
      <c r="D41" s="94"/>
      <c r="E41" s="94"/>
      <c r="F41" s="94"/>
      <c r="G41" s="95" t="s">
        <v>433</v>
      </c>
      <c r="H41" s="96"/>
      <c r="I41" s="96"/>
      <c r="J41" s="96"/>
      <c r="K41" s="97"/>
      <c r="L41" s="97"/>
      <c r="M41" s="97"/>
      <c r="N41" s="97"/>
      <c r="O41" s="98"/>
      <c r="P41" s="98"/>
      <c r="Q41" s="98"/>
      <c r="R41" s="98"/>
      <c r="S41" s="98"/>
    </row>
    <row r="42" spans="1:19" x14ac:dyDescent="0.2">
      <c r="A42" s="93" t="s">
        <v>183</v>
      </c>
      <c r="B42" s="94"/>
      <c r="C42" s="94"/>
      <c r="D42" s="94"/>
      <c r="E42" s="94"/>
      <c r="F42" s="94"/>
      <c r="G42" s="95" t="s">
        <v>433</v>
      </c>
      <c r="H42" s="96"/>
      <c r="I42" s="96"/>
      <c r="J42" s="96"/>
      <c r="K42" s="97"/>
      <c r="L42" s="97"/>
      <c r="M42" s="97"/>
      <c r="N42" s="97"/>
      <c r="O42" s="98"/>
      <c r="P42" s="98"/>
      <c r="Q42" s="98"/>
      <c r="R42" s="98"/>
      <c r="S42" s="98"/>
    </row>
    <row r="43" spans="1:19" x14ac:dyDescent="0.2">
      <c r="A43" s="93" t="s">
        <v>184</v>
      </c>
      <c r="B43" s="94"/>
      <c r="C43" s="94"/>
      <c r="D43" s="94"/>
      <c r="E43" s="94"/>
      <c r="F43" s="94"/>
      <c r="G43" s="95" t="s">
        <v>433</v>
      </c>
      <c r="H43" s="96"/>
      <c r="I43" s="96"/>
      <c r="J43" s="96"/>
      <c r="K43" s="97"/>
      <c r="L43" s="97"/>
      <c r="M43" s="97"/>
      <c r="N43" s="97"/>
      <c r="O43" s="98"/>
      <c r="P43" s="98"/>
      <c r="Q43" s="98"/>
      <c r="R43" s="98"/>
      <c r="S43" s="98"/>
    </row>
    <row r="44" spans="1:19" x14ac:dyDescent="0.2">
      <c r="A44" s="93" t="s">
        <v>185</v>
      </c>
      <c r="B44" s="94"/>
      <c r="C44" s="94"/>
      <c r="D44" s="94"/>
      <c r="E44" s="94"/>
      <c r="F44" s="94"/>
      <c r="G44" s="95" t="s">
        <v>433</v>
      </c>
      <c r="H44" s="96"/>
      <c r="I44" s="96"/>
      <c r="J44" s="96"/>
      <c r="K44" s="97"/>
      <c r="L44" s="97"/>
      <c r="M44" s="97"/>
      <c r="N44" s="97"/>
      <c r="O44" s="98"/>
      <c r="P44" s="98"/>
      <c r="Q44" s="98"/>
      <c r="R44" s="98"/>
      <c r="S44" s="98"/>
    </row>
    <row r="45" spans="1:19" x14ac:dyDescent="0.2">
      <c r="A45" s="93" t="s">
        <v>186</v>
      </c>
      <c r="B45" s="94"/>
      <c r="C45" s="94"/>
      <c r="D45" s="94"/>
      <c r="E45" s="94"/>
      <c r="F45" s="94"/>
      <c r="G45" s="95" t="s">
        <v>433</v>
      </c>
      <c r="H45" s="96"/>
      <c r="I45" s="96"/>
      <c r="J45" s="96"/>
      <c r="K45" s="97"/>
      <c r="L45" s="97"/>
      <c r="M45" s="97"/>
      <c r="N45" s="97"/>
      <c r="O45" s="98"/>
      <c r="P45" s="98"/>
      <c r="Q45" s="98"/>
      <c r="R45" s="98"/>
      <c r="S45" s="98"/>
    </row>
    <row r="46" spans="1:19" x14ac:dyDescent="0.2">
      <c r="A46" s="93" t="s">
        <v>187</v>
      </c>
      <c r="B46" s="94"/>
      <c r="C46" s="94"/>
      <c r="D46" s="94"/>
      <c r="E46" s="94"/>
      <c r="F46" s="94"/>
      <c r="G46" s="95" t="s">
        <v>433</v>
      </c>
      <c r="H46" s="96"/>
      <c r="I46" s="96"/>
      <c r="J46" s="96"/>
      <c r="K46" s="97"/>
      <c r="L46" s="97"/>
      <c r="M46" s="97"/>
      <c r="N46" s="97"/>
      <c r="O46" s="98"/>
      <c r="P46" s="98"/>
      <c r="Q46" s="98"/>
      <c r="R46" s="98"/>
      <c r="S46" s="98"/>
    </row>
    <row r="47" spans="1:19" x14ac:dyDescent="0.2">
      <c r="A47" s="93" t="s">
        <v>188</v>
      </c>
      <c r="B47" s="94"/>
      <c r="C47" s="94"/>
      <c r="D47" s="94"/>
      <c r="E47" s="94"/>
      <c r="F47" s="94"/>
      <c r="G47" s="95" t="s">
        <v>433</v>
      </c>
      <c r="H47" s="96"/>
      <c r="I47" s="96"/>
      <c r="J47" s="96"/>
      <c r="K47" s="97"/>
      <c r="L47" s="97"/>
      <c r="M47" s="97"/>
      <c r="N47" s="97"/>
      <c r="O47" s="98"/>
      <c r="P47" s="98"/>
      <c r="Q47" s="98"/>
      <c r="R47" s="98"/>
      <c r="S47" s="98"/>
    </row>
    <row r="48" spans="1:19" x14ac:dyDescent="0.2">
      <c r="A48" s="93" t="s">
        <v>189</v>
      </c>
      <c r="B48" s="94"/>
      <c r="C48" s="94"/>
      <c r="D48" s="94"/>
      <c r="E48" s="94"/>
      <c r="F48" s="94"/>
      <c r="G48" s="95" t="s">
        <v>433</v>
      </c>
      <c r="H48" s="96"/>
      <c r="I48" s="96"/>
      <c r="J48" s="96"/>
      <c r="K48" s="97"/>
      <c r="L48" s="97"/>
      <c r="M48" s="97"/>
      <c r="N48" s="97"/>
      <c r="O48" s="98"/>
      <c r="P48" s="98"/>
      <c r="Q48" s="98"/>
      <c r="R48" s="98"/>
      <c r="S48" s="98"/>
    </row>
    <row r="49" spans="1:19" x14ac:dyDescent="0.2">
      <c r="A49" s="93" t="s">
        <v>190</v>
      </c>
      <c r="B49" s="94"/>
      <c r="C49" s="94"/>
      <c r="D49" s="94"/>
      <c r="E49" s="94"/>
      <c r="F49" s="94"/>
      <c r="G49" s="95" t="s">
        <v>433</v>
      </c>
      <c r="H49" s="96"/>
      <c r="I49" s="96"/>
      <c r="J49" s="96"/>
      <c r="K49" s="97"/>
      <c r="L49" s="97"/>
      <c r="M49" s="97"/>
      <c r="N49" s="97"/>
      <c r="O49" s="98"/>
      <c r="P49" s="98"/>
      <c r="Q49" s="98"/>
      <c r="R49" s="98"/>
      <c r="S49" s="98"/>
    </row>
    <row r="50" spans="1:19" x14ac:dyDescent="0.2">
      <c r="A50" s="93" t="s">
        <v>191</v>
      </c>
      <c r="B50" s="94"/>
      <c r="C50" s="94"/>
      <c r="D50" s="94"/>
      <c r="E50" s="94"/>
      <c r="F50" s="94"/>
      <c r="G50" s="95" t="s">
        <v>433</v>
      </c>
      <c r="H50" s="96"/>
      <c r="I50" s="96"/>
      <c r="J50" s="96"/>
      <c r="K50" s="97"/>
      <c r="L50" s="97"/>
      <c r="M50" s="97"/>
      <c r="N50" s="97"/>
      <c r="O50" s="98"/>
      <c r="P50" s="98"/>
      <c r="Q50" s="98"/>
      <c r="R50" s="98"/>
      <c r="S50" s="98"/>
    </row>
    <row r="51" spans="1:19" x14ac:dyDescent="0.2">
      <c r="A51" s="93" t="s">
        <v>192</v>
      </c>
      <c r="B51" s="94"/>
      <c r="C51" s="94"/>
      <c r="D51" s="94"/>
      <c r="E51" s="94"/>
      <c r="F51" s="94"/>
      <c r="G51" s="95" t="s">
        <v>433</v>
      </c>
      <c r="H51" s="96"/>
      <c r="I51" s="96"/>
      <c r="J51" s="96"/>
      <c r="K51" s="97"/>
      <c r="L51" s="97"/>
      <c r="M51" s="97"/>
      <c r="N51" s="97"/>
      <c r="O51" s="98"/>
      <c r="P51" s="98"/>
      <c r="Q51" s="98"/>
      <c r="R51" s="98"/>
      <c r="S51" s="98"/>
    </row>
    <row r="52" spans="1:19" x14ac:dyDescent="0.2">
      <c r="A52" s="93" t="s">
        <v>193</v>
      </c>
      <c r="B52" s="94"/>
      <c r="C52" s="94"/>
      <c r="D52" s="94"/>
      <c r="E52" s="94"/>
      <c r="F52" s="94"/>
      <c r="G52" s="95" t="s">
        <v>433</v>
      </c>
      <c r="H52" s="96"/>
      <c r="I52" s="96"/>
      <c r="J52" s="96"/>
      <c r="K52" s="97"/>
      <c r="L52" s="97"/>
      <c r="M52" s="97"/>
      <c r="N52" s="97"/>
      <c r="O52" s="98"/>
      <c r="P52" s="98"/>
      <c r="Q52" s="98"/>
      <c r="R52" s="98"/>
      <c r="S52" s="98"/>
    </row>
    <row r="53" spans="1:19" x14ac:dyDescent="0.2">
      <c r="A53" s="93" t="s">
        <v>194</v>
      </c>
      <c r="B53" s="94"/>
      <c r="C53" s="94"/>
      <c r="D53" s="94"/>
      <c r="E53" s="94"/>
      <c r="F53" s="94"/>
      <c r="G53" s="95" t="s">
        <v>433</v>
      </c>
      <c r="H53" s="96"/>
      <c r="I53" s="96"/>
      <c r="J53" s="96"/>
      <c r="K53" s="97"/>
      <c r="L53" s="97"/>
      <c r="M53" s="97"/>
      <c r="N53" s="97"/>
      <c r="O53" s="98"/>
      <c r="P53" s="98"/>
      <c r="Q53" s="98"/>
      <c r="R53" s="98"/>
      <c r="S53" s="98"/>
    </row>
    <row r="54" spans="1:19" x14ac:dyDescent="0.2">
      <c r="A54" s="93" t="s">
        <v>195</v>
      </c>
      <c r="B54" s="94"/>
      <c r="C54" s="94"/>
      <c r="D54" s="94"/>
      <c r="E54" s="94"/>
      <c r="F54" s="94"/>
      <c r="G54" s="95" t="s">
        <v>433</v>
      </c>
      <c r="H54" s="96"/>
      <c r="I54" s="96"/>
      <c r="J54" s="96"/>
      <c r="K54" s="97"/>
      <c r="L54" s="97"/>
      <c r="M54" s="97"/>
      <c r="N54" s="97"/>
      <c r="O54" s="98"/>
      <c r="P54" s="98"/>
      <c r="Q54" s="98"/>
      <c r="R54" s="98"/>
      <c r="S54" s="98"/>
    </row>
    <row r="55" spans="1:19" x14ac:dyDescent="0.2">
      <c r="A55" s="93" t="s">
        <v>196</v>
      </c>
      <c r="B55" s="94"/>
      <c r="C55" s="94"/>
      <c r="D55" s="94"/>
      <c r="E55" s="94"/>
      <c r="F55" s="94"/>
      <c r="G55" s="95" t="s">
        <v>433</v>
      </c>
      <c r="H55" s="96"/>
      <c r="I55" s="96"/>
      <c r="J55" s="96"/>
      <c r="K55" s="97"/>
      <c r="L55" s="97"/>
      <c r="M55" s="97"/>
      <c r="N55" s="97"/>
      <c r="O55" s="98"/>
      <c r="P55" s="98"/>
      <c r="Q55" s="98"/>
      <c r="R55" s="98"/>
      <c r="S55" s="98"/>
    </row>
    <row r="56" spans="1:19" x14ac:dyDescent="0.2">
      <c r="A56" s="93" t="s">
        <v>197</v>
      </c>
      <c r="B56" s="94"/>
      <c r="C56" s="94"/>
      <c r="D56" s="94"/>
      <c r="E56" s="94"/>
      <c r="F56" s="94"/>
      <c r="G56" s="95" t="s">
        <v>433</v>
      </c>
      <c r="H56" s="96"/>
      <c r="I56" s="96"/>
      <c r="J56" s="96"/>
      <c r="K56" s="97"/>
      <c r="L56" s="97"/>
      <c r="M56" s="97"/>
      <c r="N56" s="97"/>
      <c r="O56" s="98"/>
      <c r="P56" s="98"/>
      <c r="Q56" s="98"/>
      <c r="R56" s="98"/>
      <c r="S56" s="98"/>
    </row>
    <row r="57" spans="1:19" x14ac:dyDescent="0.2">
      <c r="A57" s="93" t="s">
        <v>198</v>
      </c>
      <c r="B57" s="94"/>
      <c r="C57" s="94"/>
      <c r="D57" s="94"/>
      <c r="E57" s="94"/>
      <c r="F57" s="94"/>
      <c r="G57" s="95" t="s">
        <v>433</v>
      </c>
      <c r="H57" s="96"/>
      <c r="I57" s="96"/>
      <c r="J57" s="96"/>
      <c r="K57" s="97"/>
      <c r="L57" s="97"/>
      <c r="M57" s="97"/>
      <c r="N57" s="97"/>
      <c r="O57" s="98"/>
      <c r="P57" s="98"/>
      <c r="Q57" s="98"/>
      <c r="R57" s="98"/>
      <c r="S57" s="98"/>
    </row>
    <row r="58" spans="1:19" x14ac:dyDescent="0.2">
      <c r="A58" s="93" t="s">
        <v>199</v>
      </c>
      <c r="B58" s="94"/>
      <c r="C58" s="94"/>
      <c r="D58" s="94"/>
      <c r="E58" s="94"/>
      <c r="F58" s="94"/>
      <c r="G58" s="95" t="s">
        <v>433</v>
      </c>
      <c r="H58" s="96"/>
      <c r="I58" s="96"/>
      <c r="J58" s="96"/>
      <c r="K58" s="97"/>
      <c r="L58" s="97"/>
      <c r="M58" s="97"/>
      <c r="N58" s="97"/>
      <c r="O58" s="98"/>
      <c r="P58" s="98"/>
      <c r="Q58" s="98"/>
      <c r="R58" s="98"/>
      <c r="S58" s="98"/>
    </row>
    <row r="59" spans="1:19" x14ac:dyDescent="0.2">
      <c r="A59" s="93" t="s">
        <v>200</v>
      </c>
      <c r="B59" s="94"/>
      <c r="C59" s="94"/>
      <c r="D59" s="94"/>
      <c r="E59" s="94"/>
      <c r="F59" s="94"/>
      <c r="G59" s="95" t="s">
        <v>433</v>
      </c>
      <c r="H59" s="96"/>
      <c r="I59" s="96"/>
      <c r="J59" s="96"/>
      <c r="K59" s="97"/>
      <c r="L59" s="97"/>
      <c r="M59" s="97"/>
      <c r="N59" s="97"/>
      <c r="O59" s="98"/>
      <c r="P59" s="98"/>
      <c r="Q59" s="98"/>
      <c r="R59" s="98"/>
      <c r="S59" s="98"/>
    </row>
    <row r="60" spans="1:19" x14ac:dyDescent="0.2">
      <c r="A60" s="93" t="s">
        <v>201</v>
      </c>
      <c r="B60" s="94"/>
      <c r="C60" s="94"/>
      <c r="D60" s="94"/>
      <c r="E60" s="94"/>
      <c r="F60" s="94"/>
      <c r="G60" s="95" t="s">
        <v>433</v>
      </c>
      <c r="H60" s="96"/>
      <c r="I60" s="96"/>
      <c r="J60" s="96"/>
      <c r="K60" s="97"/>
      <c r="L60" s="97"/>
      <c r="M60" s="97"/>
      <c r="N60" s="97"/>
      <c r="O60" s="98"/>
      <c r="P60" s="98"/>
      <c r="Q60" s="98"/>
      <c r="R60" s="98"/>
      <c r="S60" s="98"/>
    </row>
    <row r="61" spans="1:19" x14ac:dyDescent="0.2">
      <c r="A61" s="93" t="s">
        <v>202</v>
      </c>
      <c r="B61" s="94"/>
      <c r="C61" s="94"/>
      <c r="D61" s="94"/>
      <c r="E61" s="94"/>
      <c r="F61" s="94"/>
      <c r="G61" s="95" t="s">
        <v>433</v>
      </c>
      <c r="H61" s="96"/>
      <c r="I61" s="96"/>
      <c r="J61" s="96"/>
      <c r="K61" s="97"/>
      <c r="L61" s="97"/>
      <c r="M61" s="97"/>
      <c r="N61" s="97"/>
      <c r="O61" s="98"/>
      <c r="P61" s="98"/>
      <c r="Q61" s="98"/>
      <c r="R61" s="98"/>
      <c r="S61" s="98"/>
    </row>
    <row r="62" spans="1:19" x14ac:dyDescent="0.2">
      <c r="A62" s="93" t="s">
        <v>203</v>
      </c>
      <c r="B62" s="94"/>
      <c r="C62" s="94"/>
      <c r="D62" s="94"/>
      <c r="E62" s="94"/>
      <c r="F62" s="94"/>
      <c r="G62" s="95" t="s">
        <v>433</v>
      </c>
      <c r="H62" s="96"/>
      <c r="I62" s="96"/>
      <c r="J62" s="96"/>
      <c r="K62" s="97"/>
      <c r="L62" s="97"/>
      <c r="M62" s="97"/>
      <c r="N62" s="97"/>
      <c r="O62" s="98"/>
      <c r="P62" s="98"/>
      <c r="Q62" s="98"/>
      <c r="R62" s="98"/>
      <c r="S62" s="98"/>
    </row>
    <row r="63" spans="1:19" x14ac:dyDescent="0.2">
      <c r="A63" s="93" t="s">
        <v>204</v>
      </c>
      <c r="B63" s="94"/>
      <c r="C63" s="94"/>
      <c r="D63" s="94"/>
      <c r="E63" s="94"/>
      <c r="F63" s="94"/>
      <c r="G63" s="95" t="s">
        <v>433</v>
      </c>
      <c r="H63" s="96"/>
      <c r="I63" s="96"/>
      <c r="J63" s="96"/>
      <c r="K63" s="97"/>
      <c r="L63" s="97"/>
      <c r="M63" s="97"/>
      <c r="N63" s="97"/>
      <c r="O63" s="98"/>
      <c r="P63" s="98"/>
      <c r="Q63" s="98"/>
      <c r="R63" s="98"/>
      <c r="S63" s="98"/>
    </row>
    <row r="64" spans="1:19" x14ac:dyDescent="0.2">
      <c r="A64" s="93" t="s">
        <v>205</v>
      </c>
      <c r="B64" s="94"/>
      <c r="C64" s="94"/>
      <c r="D64" s="94"/>
      <c r="E64" s="94"/>
      <c r="F64" s="94"/>
      <c r="G64" s="95" t="s">
        <v>433</v>
      </c>
      <c r="H64" s="96"/>
      <c r="I64" s="96"/>
      <c r="J64" s="96"/>
      <c r="K64" s="97"/>
      <c r="L64" s="97"/>
      <c r="M64" s="97"/>
      <c r="N64" s="97"/>
      <c r="O64" s="98"/>
      <c r="P64" s="98"/>
      <c r="Q64" s="98"/>
      <c r="R64" s="98"/>
      <c r="S64" s="98"/>
    </row>
    <row r="65" spans="1:19" x14ac:dyDescent="0.2">
      <c r="A65" s="93" t="s">
        <v>206</v>
      </c>
      <c r="B65" s="94"/>
      <c r="C65" s="94"/>
      <c r="D65" s="94"/>
      <c r="E65" s="94"/>
      <c r="F65" s="94"/>
      <c r="G65" s="95" t="s">
        <v>433</v>
      </c>
      <c r="H65" s="96"/>
      <c r="I65" s="96"/>
      <c r="J65" s="96"/>
      <c r="K65" s="97"/>
      <c r="L65" s="97"/>
      <c r="M65" s="97"/>
      <c r="N65" s="97"/>
      <c r="O65" s="98"/>
      <c r="P65" s="98"/>
      <c r="Q65" s="98"/>
      <c r="R65" s="98"/>
      <c r="S65" s="98"/>
    </row>
    <row r="66" spans="1:19" x14ac:dyDescent="0.2">
      <c r="A66" s="93" t="s">
        <v>207</v>
      </c>
      <c r="B66" s="94"/>
      <c r="C66" s="94"/>
      <c r="D66" s="94"/>
      <c r="E66" s="94"/>
      <c r="F66" s="94"/>
      <c r="G66" s="95" t="s">
        <v>433</v>
      </c>
      <c r="H66" s="96"/>
      <c r="I66" s="96"/>
      <c r="J66" s="96"/>
      <c r="K66" s="97"/>
      <c r="L66" s="97"/>
      <c r="M66" s="97"/>
      <c r="N66" s="97"/>
      <c r="O66" s="98"/>
      <c r="P66" s="98"/>
      <c r="Q66" s="98"/>
      <c r="R66" s="98"/>
      <c r="S66" s="98"/>
    </row>
    <row r="67" spans="1:19" x14ac:dyDescent="0.2">
      <c r="A67" s="93" t="s">
        <v>208</v>
      </c>
      <c r="B67" s="94"/>
      <c r="C67" s="94"/>
      <c r="D67" s="94"/>
      <c r="E67" s="94"/>
      <c r="F67" s="94"/>
      <c r="G67" s="95" t="s">
        <v>433</v>
      </c>
      <c r="H67" s="96"/>
      <c r="I67" s="96"/>
      <c r="J67" s="96"/>
      <c r="K67" s="97"/>
      <c r="L67" s="97"/>
      <c r="M67" s="97"/>
      <c r="N67" s="97"/>
      <c r="O67" s="98"/>
      <c r="P67" s="98"/>
      <c r="Q67" s="98"/>
      <c r="R67" s="98"/>
      <c r="S67" s="98"/>
    </row>
    <row r="68" spans="1:19" x14ac:dyDescent="0.2">
      <c r="A68" s="93" t="s">
        <v>428</v>
      </c>
      <c r="B68" s="94"/>
      <c r="C68" s="94"/>
      <c r="D68" s="94"/>
      <c r="E68" s="94"/>
      <c r="F68" s="94"/>
      <c r="G68" s="95"/>
      <c r="H68" s="96"/>
      <c r="I68" s="96"/>
      <c r="J68" s="96"/>
      <c r="K68" s="97"/>
      <c r="L68" s="97"/>
      <c r="M68" s="97"/>
      <c r="N68" s="97"/>
      <c r="O68" s="98"/>
      <c r="P68" s="98"/>
      <c r="Q68" s="98"/>
      <c r="R68" s="98"/>
      <c r="S68" s="98"/>
    </row>
    <row r="69" spans="1:19" x14ac:dyDescent="0.2">
      <c r="A69" s="93" t="s">
        <v>429</v>
      </c>
      <c r="B69" s="173"/>
      <c r="C69" s="94"/>
      <c r="D69" s="94"/>
      <c r="E69" s="94"/>
      <c r="F69" s="94"/>
      <c r="G69" s="95"/>
      <c r="H69" s="96"/>
      <c r="I69" s="96"/>
      <c r="J69" s="96"/>
      <c r="K69" s="97"/>
      <c r="L69" s="97"/>
      <c r="M69" s="97"/>
      <c r="N69" s="97"/>
      <c r="O69" s="98"/>
      <c r="P69" s="98"/>
      <c r="Q69" s="98"/>
      <c r="R69" s="98"/>
      <c r="S69" s="98"/>
    </row>
    <row r="70" spans="1:19" x14ac:dyDescent="0.2">
      <c r="A70" s="93" t="s">
        <v>209</v>
      </c>
      <c r="B70" s="94"/>
      <c r="C70" s="94"/>
      <c r="D70" s="94"/>
      <c r="E70" s="94"/>
      <c r="F70" s="94"/>
      <c r="G70" s="95" t="s">
        <v>433</v>
      </c>
      <c r="H70" s="96"/>
      <c r="I70" s="96"/>
      <c r="J70" s="96"/>
      <c r="K70" s="97"/>
      <c r="L70" s="97"/>
      <c r="M70" s="97"/>
      <c r="N70" s="97"/>
      <c r="O70" s="98"/>
      <c r="P70" s="98"/>
      <c r="Q70" s="98"/>
      <c r="R70" s="98"/>
      <c r="S70" s="98"/>
    </row>
    <row r="71" spans="1:19" x14ac:dyDescent="0.2">
      <c r="A71" s="93" t="s">
        <v>430</v>
      </c>
      <c r="B71" s="94"/>
      <c r="C71" s="94"/>
      <c r="D71" s="94"/>
      <c r="E71" s="94"/>
      <c r="F71" s="94"/>
      <c r="G71" s="95"/>
      <c r="H71" s="96"/>
      <c r="I71" s="96"/>
      <c r="J71" s="96"/>
      <c r="K71" s="97"/>
      <c r="L71" s="97"/>
      <c r="M71" s="97"/>
      <c r="N71" s="97"/>
      <c r="O71" s="98"/>
      <c r="P71" s="98"/>
      <c r="Q71" s="98"/>
      <c r="R71" s="98"/>
      <c r="S71" s="98"/>
    </row>
    <row r="72" spans="1:19" x14ac:dyDescent="0.2">
      <c r="A72" s="93" t="s">
        <v>431</v>
      </c>
      <c r="B72" s="94"/>
      <c r="C72" s="94"/>
      <c r="D72" s="94"/>
      <c r="E72" s="94"/>
      <c r="F72" s="94"/>
      <c r="G72" s="95"/>
      <c r="H72" s="96"/>
      <c r="I72" s="96"/>
      <c r="J72" s="96"/>
      <c r="K72" s="97"/>
      <c r="L72" s="97"/>
      <c r="M72" s="97"/>
      <c r="N72" s="97"/>
      <c r="O72" s="98"/>
      <c r="P72" s="98"/>
      <c r="Q72" s="98"/>
      <c r="R72" s="98"/>
      <c r="S72" s="98"/>
    </row>
    <row r="73" spans="1:19" x14ac:dyDescent="0.2">
      <c r="A73" s="93" t="s">
        <v>210</v>
      </c>
      <c r="B73" s="172"/>
      <c r="C73" s="94"/>
      <c r="D73" s="94"/>
      <c r="E73" s="94"/>
      <c r="F73" s="94"/>
      <c r="G73" s="95" t="s">
        <v>433</v>
      </c>
      <c r="H73" s="96"/>
      <c r="I73" s="96"/>
      <c r="J73" s="96"/>
      <c r="K73" s="97"/>
      <c r="L73" s="97"/>
      <c r="M73" s="97"/>
      <c r="N73" s="97"/>
      <c r="O73" s="98"/>
      <c r="P73" s="98"/>
      <c r="Q73" s="98"/>
      <c r="R73" s="98"/>
      <c r="S73" s="98"/>
    </row>
    <row r="74" spans="1:19" x14ac:dyDescent="0.2">
      <c r="A74" s="93" t="s">
        <v>211</v>
      </c>
      <c r="B74" s="94"/>
      <c r="C74" s="94"/>
      <c r="D74" s="94"/>
      <c r="E74" s="94"/>
      <c r="F74" s="94"/>
      <c r="G74" s="95" t="s">
        <v>433</v>
      </c>
      <c r="H74" s="96"/>
      <c r="I74" s="96"/>
      <c r="J74" s="96"/>
      <c r="K74" s="97"/>
      <c r="L74" s="97"/>
      <c r="M74" s="97"/>
      <c r="N74" s="97"/>
      <c r="O74" s="98"/>
      <c r="P74" s="98"/>
      <c r="Q74" s="98"/>
      <c r="R74" s="98"/>
      <c r="S74" s="98"/>
    </row>
    <row r="75" spans="1:19" x14ac:dyDescent="0.2">
      <c r="A75" s="93" t="s">
        <v>212</v>
      </c>
      <c r="B75" s="94"/>
      <c r="C75" s="94"/>
      <c r="D75" s="94"/>
      <c r="E75" s="94"/>
      <c r="F75" s="94"/>
      <c r="G75" s="95" t="s">
        <v>433</v>
      </c>
      <c r="H75" s="96"/>
      <c r="I75" s="96"/>
      <c r="J75" s="96"/>
      <c r="K75" s="97"/>
      <c r="L75" s="97"/>
      <c r="M75" s="97"/>
      <c r="N75" s="97"/>
      <c r="O75" s="98"/>
      <c r="P75" s="98"/>
      <c r="Q75" s="98"/>
      <c r="R75" s="98"/>
      <c r="S75" s="98"/>
    </row>
    <row r="76" spans="1:19" x14ac:dyDescent="0.2">
      <c r="A76" s="93" t="s">
        <v>213</v>
      </c>
      <c r="B76" s="94"/>
      <c r="C76" s="94"/>
      <c r="D76" s="94"/>
      <c r="E76" s="94"/>
      <c r="F76" s="94"/>
      <c r="G76" s="95" t="s">
        <v>433</v>
      </c>
      <c r="H76" s="96" t="s">
        <v>433</v>
      </c>
      <c r="I76" s="96"/>
      <c r="J76" s="96"/>
      <c r="K76" s="97"/>
      <c r="L76" s="97"/>
      <c r="M76" s="97"/>
      <c r="N76" s="97"/>
      <c r="O76" s="98"/>
      <c r="P76" s="98"/>
      <c r="Q76" s="98"/>
      <c r="R76" s="98"/>
      <c r="S76" s="98"/>
    </row>
    <row r="77" spans="1:19" x14ac:dyDescent="0.2">
      <c r="A77" s="93" t="s">
        <v>214</v>
      </c>
      <c r="B77" s="94"/>
      <c r="C77" s="94"/>
      <c r="D77" s="94"/>
      <c r="E77" s="94"/>
      <c r="F77" s="94"/>
      <c r="G77" s="95" t="s">
        <v>433</v>
      </c>
      <c r="H77" s="96"/>
      <c r="I77" s="96"/>
      <c r="J77" s="96"/>
      <c r="K77" s="97"/>
      <c r="L77" s="97"/>
      <c r="M77" s="97"/>
      <c r="N77" s="97"/>
      <c r="O77" s="98"/>
      <c r="P77" s="98"/>
      <c r="Q77" s="98"/>
      <c r="R77" s="98"/>
      <c r="S77" s="98"/>
    </row>
    <row r="78" spans="1:19" x14ac:dyDescent="0.2">
      <c r="A78" s="93" t="s">
        <v>215</v>
      </c>
      <c r="B78" s="94"/>
      <c r="C78" s="94"/>
      <c r="D78" s="94"/>
      <c r="E78" s="94"/>
      <c r="F78" s="94"/>
      <c r="G78" s="95" t="s">
        <v>433</v>
      </c>
      <c r="H78" s="96" t="s">
        <v>433</v>
      </c>
      <c r="I78" s="96"/>
      <c r="J78" s="96"/>
      <c r="K78" s="97"/>
      <c r="L78" s="97"/>
      <c r="M78" s="97"/>
      <c r="N78" s="97"/>
      <c r="O78" s="98"/>
      <c r="P78" s="98"/>
      <c r="Q78" s="98"/>
      <c r="R78" s="98"/>
      <c r="S78" s="98"/>
    </row>
    <row r="79" spans="1:19" x14ac:dyDescent="0.2">
      <c r="A79" s="93" t="s">
        <v>216</v>
      </c>
      <c r="B79" s="94"/>
      <c r="C79" s="94"/>
      <c r="D79" s="94"/>
      <c r="E79" s="94"/>
      <c r="F79" s="94"/>
      <c r="G79" s="95" t="s">
        <v>433</v>
      </c>
      <c r="H79" s="96"/>
      <c r="I79" s="96"/>
      <c r="J79" s="96"/>
      <c r="K79" s="97"/>
      <c r="L79" s="97"/>
      <c r="M79" s="97"/>
      <c r="N79" s="97"/>
      <c r="O79" s="98"/>
      <c r="P79" s="98"/>
      <c r="Q79" s="98"/>
      <c r="R79" s="98"/>
      <c r="S79" s="98"/>
    </row>
    <row r="80" spans="1:19" x14ac:dyDescent="0.2">
      <c r="A80" s="93" t="s">
        <v>217</v>
      </c>
      <c r="B80" s="94"/>
      <c r="C80" s="94"/>
      <c r="D80" s="94"/>
      <c r="E80" s="94"/>
      <c r="F80" s="94"/>
      <c r="G80" s="95" t="s">
        <v>433</v>
      </c>
      <c r="H80" s="96"/>
      <c r="I80" s="96"/>
      <c r="J80" s="96"/>
      <c r="K80" s="97"/>
      <c r="L80" s="97"/>
      <c r="M80" s="97"/>
      <c r="N80" s="97"/>
      <c r="O80" s="98"/>
      <c r="P80" s="98"/>
      <c r="Q80" s="98"/>
      <c r="R80" s="98"/>
      <c r="S80" s="98"/>
    </row>
    <row r="81" spans="1:19" x14ac:dyDescent="0.2">
      <c r="A81" s="93" t="s">
        <v>218</v>
      </c>
      <c r="B81" s="94"/>
      <c r="C81" s="94"/>
      <c r="D81" s="94"/>
      <c r="E81" s="94"/>
      <c r="F81" s="94"/>
      <c r="G81" s="95" t="s">
        <v>433</v>
      </c>
      <c r="H81" s="96"/>
      <c r="I81" s="96"/>
      <c r="J81" s="96"/>
      <c r="K81" s="97"/>
      <c r="L81" s="97"/>
      <c r="M81" s="97"/>
      <c r="N81" s="97"/>
      <c r="O81" s="98"/>
      <c r="P81" s="98"/>
      <c r="Q81" s="98"/>
      <c r="R81" s="98"/>
      <c r="S81" s="98"/>
    </row>
    <row r="82" spans="1:19" x14ac:dyDescent="0.2">
      <c r="A82" s="93" t="s">
        <v>219</v>
      </c>
      <c r="B82" s="94"/>
      <c r="C82" s="94"/>
      <c r="D82" s="94"/>
      <c r="E82" s="94"/>
      <c r="F82" s="94"/>
      <c r="G82" s="95" t="s">
        <v>433</v>
      </c>
      <c r="H82" s="96"/>
      <c r="I82" s="96"/>
      <c r="J82" s="96"/>
      <c r="K82" s="97"/>
      <c r="L82" s="97"/>
      <c r="M82" s="97"/>
      <c r="N82" s="97"/>
      <c r="O82" s="98"/>
      <c r="P82" s="98"/>
      <c r="Q82" s="98"/>
      <c r="R82" s="98"/>
      <c r="S82" s="98"/>
    </row>
    <row r="83" spans="1:19" x14ac:dyDescent="0.2">
      <c r="A83" s="93" t="s">
        <v>220</v>
      </c>
      <c r="B83" s="94"/>
      <c r="C83" s="94"/>
      <c r="D83" s="94"/>
      <c r="E83" s="94"/>
      <c r="F83" s="94"/>
      <c r="G83" s="95" t="s">
        <v>433</v>
      </c>
      <c r="H83" s="96"/>
      <c r="I83" s="96"/>
      <c r="J83" s="96"/>
      <c r="K83" s="97"/>
      <c r="L83" s="97"/>
      <c r="M83" s="97"/>
      <c r="N83" s="97"/>
      <c r="O83" s="98"/>
      <c r="P83" s="98"/>
      <c r="Q83" s="98"/>
      <c r="R83" s="98"/>
      <c r="S83" s="98"/>
    </row>
    <row r="84" spans="1:19" x14ac:dyDescent="0.2">
      <c r="A84" s="93" t="s">
        <v>221</v>
      </c>
      <c r="B84" s="94"/>
      <c r="C84" s="94"/>
      <c r="D84" s="94"/>
      <c r="E84" s="94"/>
      <c r="F84" s="94"/>
      <c r="G84" s="95" t="s">
        <v>433</v>
      </c>
      <c r="H84" s="96"/>
      <c r="I84" s="96"/>
      <c r="J84" s="96"/>
      <c r="K84" s="97"/>
      <c r="L84" s="97"/>
      <c r="M84" s="97"/>
      <c r="N84" s="97"/>
      <c r="O84" s="98"/>
      <c r="P84" s="98"/>
      <c r="Q84" s="98"/>
      <c r="R84" s="98"/>
      <c r="S84" s="98"/>
    </row>
    <row r="85" spans="1:19" x14ac:dyDescent="0.2">
      <c r="A85" s="93" t="s">
        <v>222</v>
      </c>
      <c r="B85" s="94"/>
      <c r="C85" s="94"/>
      <c r="D85" s="94"/>
      <c r="E85" s="94"/>
      <c r="F85" s="94"/>
      <c r="G85" s="95" t="s">
        <v>433</v>
      </c>
      <c r="H85" s="96"/>
      <c r="I85" s="96"/>
      <c r="J85" s="96"/>
      <c r="K85" s="97"/>
      <c r="L85" s="97"/>
      <c r="M85" s="97"/>
      <c r="N85" s="97"/>
      <c r="O85" s="98"/>
      <c r="P85" s="98"/>
      <c r="Q85" s="98"/>
      <c r="R85" s="98"/>
      <c r="S85" s="98"/>
    </row>
    <row r="86" spans="1:19" x14ac:dyDescent="0.2">
      <c r="A86" s="93" t="s">
        <v>223</v>
      </c>
      <c r="B86" s="94"/>
      <c r="C86" s="94"/>
      <c r="D86" s="94"/>
      <c r="E86" s="94"/>
      <c r="F86" s="94"/>
      <c r="G86" s="95" t="s">
        <v>433</v>
      </c>
      <c r="H86" s="96"/>
      <c r="I86" s="96"/>
      <c r="J86" s="96"/>
      <c r="K86" s="97"/>
      <c r="L86" s="97"/>
      <c r="M86" s="97"/>
      <c r="N86" s="97"/>
      <c r="O86" s="98"/>
      <c r="P86" s="98"/>
      <c r="Q86" s="98"/>
      <c r="R86" s="98"/>
      <c r="S86" s="98"/>
    </row>
    <row r="87" spans="1:19" x14ac:dyDescent="0.2">
      <c r="A87" s="93" t="s">
        <v>224</v>
      </c>
      <c r="B87" s="94"/>
      <c r="C87" s="94"/>
      <c r="D87" s="94"/>
      <c r="E87" s="94"/>
      <c r="F87" s="94"/>
      <c r="G87" s="95" t="s">
        <v>433</v>
      </c>
      <c r="H87" s="96"/>
      <c r="I87" s="96"/>
      <c r="J87" s="96"/>
      <c r="K87" s="97"/>
      <c r="L87" s="97"/>
      <c r="M87" s="97"/>
      <c r="N87" s="97"/>
      <c r="O87" s="98"/>
      <c r="P87" s="98"/>
      <c r="Q87" s="98"/>
      <c r="R87" s="98"/>
      <c r="S87" s="98"/>
    </row>
    <row r="88" spans="1:19" x14ac:dyDescent="0.2">
      <c r="A88" s="93" t="s">
        <v>225</v>
      </c>
      <c r="B88" s="94"/>
      <c r="C88" s="94"/>
      <c r="D88" s="94"/>
      <c r="E88" s="94"/>
      <c r="F88" s="94"/>
      <c r="G88" s="95" t="s">
        <v>433</v>
      </c>
      <c r="H88" s="96"/>
      <c r="I88" s="96"/>
      <c r="J88" s="96"/>
      <c r="K88" s="97"/>
      <c r="L88" s="97"/>
      <c r="M88" s="97"/>
      <c r="N88" s="97"/>
      <c r="O88" s="98"/>
      <c r="P88" s="98"/>
      <c r="Q88" s="98"/>
      <c r="R88" s="98"/>
      <c r="S88" s="98"/>
    </row>
    <row r="89" spans="1:19" x14ac:dyDescent="0.2">
      <c r="A89" s="93" t="s">
        <v>226</v>
      </c>
      <c r="B89" s="94"/>
      <c r="C89" s="94"/>
      <c r="D89" s="94"/>
      <c r="E89" s="94"/>
      <c r="F89" s="94"/>
      <c r="G89" s="95" t="s">
        <v>433</v>
      </c>
      <c r="H89" s="96"/>
      <c r="I89" s="96"/>
      <c r="J89" s="96"/>
      <c r="K89" s="97"/>
      <c r="L89" s="97"/>
      <c r="M89" s="97"/>
      <c r="N89" s="97"/>
      <c r="O89" s="98"/>
      <c r="P89" s="98"/>
      <c r="Q89" s="98"/>
      <c r="R89" s="98"/>
      <c r="S89" s="98"/>
    </row>
    <row r="90" spans="1:19" x14ac:dyDescent="0.2">
      <c r="A90" s="93" t="s">
        <v>227</v>
      </c>
      <c r="B90" s="94"/>
      <c r="C90" s="94"/>
      <c r="D90" s="94"/>
      <c r="E90" s="94"/>
      <c r="F90" s="94"/>
      <c r="G90" s="95" t="s">
        <v>433</v>
      </c>
      <c r="H90" s="96" t="s">
        <v>433</v>
      </c>
      <c r="I90" s="96"/>
      <c r="J90" s="96"/>
      <c r="K90" s="97"/>
      <c r="L90" s="97"/>
      <c r="M90" s="97"/>
      <c r="N90" s="97"/>
      <c r="O90" s="98"/>
      <c r="P90" s="98"/>
      <c r="Q90" s="98"/>
      <c r="R90" s="98"/>
      <c r="S90" s="98"/>
    </row>
    <row r="91" spans="1:19" x14ac:dyDescent="0.2">
      <c r="A91" s="93" t="s">
        <v>228</v>
      </c>
      <c r="B91" s="94"/>
      <c r="C91" s="94"/>
      <c r="D91" s="94"/>
      <c r="E91" s="94"/>
      <c r="F91" s="94"/>
      <c r="G91" s="95" t="s">
        <v>433</v>
      </c>
      <c r="H91" s="96" t="s">
        <v>433</v>
      </c>
      <c r="I91" s="96"/>
      <c r="J91" s="96"/>
      <c r="K91" s="97"/>
      <c r="L91" s="97"/>
      <c r="M91" s="97"/>
      <c r="N91" s="97"/>
      <c r="O91" s="98"/>
      <c r="P91" s="98"/>
      <c r="Q91" s="98"/>
      <c r="R91" s="98"/>
      <c r="S91" s="98"/>
    </row>
    <row r="92" spans="1:19" x14ac:dyDescent="0.2">
      <c r="A92" s="93" t="s">
        <v>229</v>
      </c>
      <c r="B92" s="94"/>
      <c r="C92" s="94"/>
      <c r="D92" s="94"/>
      <c r="E92" s="172"/>
      <c r="F92" s="94"/>
      <c r="G92" s="95" t="s">
        <v>433</v>
      </c>
      <c r="H92" s="96" t="s">
        <v>433</v>
      </c>
      <c r="I92" s="96"/>
      <c r="J92" s="96"/>
      <c r="K92" s="97"/>
      <c r="L92" s="97"/>
      <c r="M92" s="97"/>
      <c r="N92" s="97"/>
      <c r="O92" s="98"/>
      <c r="P92" s="98"/>
      <c r="Q92" s="98"/>
      <c r="R92" s="98"/>
      <c r="S92" s="98"/>
    </row>
    <row r="93" spans="1:19" x14ac:dyDescent="0.2">
      <c r="A93" s="93" t="s">
        <v>230</v>
      </c>
      <c r="B93" s="172"/>
      <c r="C93" s="94"/>
      <c r="D93" s="94"/>
      <c r="E93" s="172"/>
      <c r="F93" s="94"/>
      <c r="G93" s="95" t="s">
        <v>433</v>
      </c>
      <c r="H93" s="96"/>
      <c r="I93" s="96"/>
      <c r="J93" s="96"/>
      <c r="K93" s="97"/>
      <c r="L93" s="97"/>
      <c r="M93" s="97"/>
      <c r="N93" s="97"/>
      <c r="O93" s="98"/>
      <c r="P93" s="98"/>
      <c r="Q93" s="98"/>
      <c r="R93" s="98"/>
      <c r="S93" s="98"/>
    </row>
    <row r="94" spans="1:19" x14ac:dyDescent="0.2">
      <c r="A94" s="93" t="s">
        <v>231</v>
      </c>
      <c r="B94" s="172"/>
      <c r="C94" s="94"/>
      <c r="D94" s="94"/>
      <c r="E94" s="172"/>
      <c r="F94" s="94"/>
      <c r="G94" s="95" t="s">
        <v>433</v>
      </c>
      <c r="H94" s="96"/>
      <c r="I94" s="96"/>
      <c r="J94" s="96"/>
      <c r="K94" s="97"/>
      <c r="L94" s="97"/>
      <c r="M94" s="97"/>
      <c r="N94" s="97"/>
      <c r="O94" s="98"/>
      <c r="P94" s="98"/>
      <c r="Q94" s="98"/>
      <c r="R94" s="98"/>
      <c r="S94" s="98"/>
    </row>
    <row r="95" spans="1:19" x14ac:dyDescent="0.2">
      <c r="A95" s="93" t="s">
        <v>232</v>
      </c>
      <c r="B95" s="172"/>
      <c r="C95" s="94"/>
      <c r="D95" s="94"/>
      <c r="E95" s="172"/>
      <c r="F95" s="94"/>
      <c r="G95" s="95" t="s">
        <v>433</v>
      </c>
      <c r="H95" s="96"/>
      <c r="I95" s="96"/>
      <c r="J95" s="96"/>
      <c r="K95" s="97"/>
      <c r="L95" s="97"/>
      <c r="M95" s="97"/>
      <c r="N95" s="97"/>
      <c r="O95" s="98"/>
      <c r="P95" s="98"/>
      <c r="Q95" s="98"/>
      <c r="R95" s="98"/>
      <c r="S95" s="98"/>
    </row>
    <row r="96" spans="1:19" x14ac:dyDescent="0.2">
      <c r="A96" s="93" t="s">
        <v>233</v>
      </c>
      <c r="B96" s="172"/>
      <c r="C96" s="94"/>
      <c r="D96" s="94"/>
      <c r="E96" s="94"/>
      <c r="F96" s="94"/>
      <c r="G96" s="95" t="s">
        <v>433</v>
      </c>
      <c r="H96" s="96"/>
      <c r="I96" s="96"/>
      <c r="J96" s="96"/>
      <c r="K96" s="97"/>
      <c r="L96" s="97"/>
      <c r="M96" s="97"/>
      <c r="N96" s="97"/>
      <c r="O96" s="98"/>
      <c r="P96" s="98"/>
      <c r="Q96" s="98"/>
      <c r="R96" s="98"/>
      <c r="S96" s="98"/>
    </row>
    <row r="97" spans="1:19" x14ac:dyDescent="0.2">
      <c r="A97" s="93" t="s">
        <v>234</v>
      </c>
      <c r="B97" s="172"/>
      <c r="C97" s="94"/>
      <c r="D97" s="94"/>
      <c r="E97" s="94"/>
      <c r="F97" s="94"/>
      <c r="G97" s="95" t="s">
        <v>433</v>
      </c>
      <c r="H97" s="96"/>
      <c r="I97" s="96"/>
      <c r="J97" s="96"/>
      <c r="K97" s="97"/>
      <c r="L97" s="97"/>
      <c r="M97" s="97"/>
      <c r="N97" s="97"/>
      <c r="O97" s="98"/>
      <c r="P97" s="98"/>
      <c r="Q97" s="98"/>
      <c r="R97" s="98"/>
      <c r="S97" s="98"/>
    </row>
    <row r="98" spans="1:19" x14ac:dyDescent="0.2">
      <c r="A98" s="93" t="s">
        <v>235</v>
      </c>
      <c r="B98" s="172"/>
      <c r="C98" s="94"/>
      <c r="D98" s="94"/>
      <c r="E98" s="172"/>
      <c r="F98" s="94"/>
      <c r="G98" s="95" t="s">
        <v>433</v>
      </c>
      <c r="H98" s="96"/>
      <c r="I98" s="96"/>
      <c r="J98" s="96"/>
      <c r="K98" s="97"/>
      <c r="L98" s="97"/>
      <c r="M98" s="97"/>
      <c r="N98" s="97"/>
      <c r="O98" s="98"/>
      <c r="P98" s="98"/>
      <c r="Q98" s="98"/>
      <c r="R98" s="98"/>
      <c r="S98" s="98"/>
    </row>
    <row r="99" spans="1:19" x14ac:dyDescent="0.2">
      <c r="A99" s="93" t="s">
        <v>236</v>
      </c>
      <c r="B99" s="172"/>
      <c r="C99" s="94"/>
      <c r="D99" s="94"/>
      <c r="E99" s="172"/>
      <c r="F99" s="94"/>
      <c r="G99" s="95" t="s">
        <v>433</v>
      </c>
      <c r="H99" s="96"/>
      <c r="I99" s="96"/>
      <c r="J99" s="96"/>
      <c r="K99" s="97"/>
      <c r="L99" s="97"/>
      <c r="M99" s="97"/>
      <c r="N99" s="97"/>
      <c r="O99" s="98"/>
      <c r="P99" s="98"/>
      <c r="Q99" s="98"/>
      <c r="R99" s="98"/>
      <c r="S99" s="98"/>
    </row>
    <row r="100" spans="1:19" x14ac:dyDescent="0.2">
      <c r="A100" s="93" t="s">
        <v>432</v>
      </c>
      <c r="B100" s="172"/>
      <c r="C100" s="94"/>
      <c r="D100" s="94"/>
      <c r="E100" s="172"/>
      <c r="F100" s="94"/>
      <c r="G100" s="95"/>
      <c r="H100" s="96"/>
      <c r="I100" s="96"/>
      <c r="J100" s="96"/>
      <c r="K100" s="97"/>
      <c r="L100" s="97"/>
      <c r="M100" s="97"/>
      <c r="N100" s="97"/>
      <c r="O100" s="98"/>
      <c r="P100" s="98"/>
      <c r="Q100" s="98"/>
      <c r="R100" s="98"/>
      <c r="S100" s="98" t="s">
        <v>433</v>
      </c>
    </row>
    <row r="101" spans="1:19" x14ac:dyDescent="0.2">
      <c r="A101" s="93" t="s">
        <v>237</v>
      </c>
      <c r="B101" s="172"/>
      <c r="C101" s="94"/>
      <c r="D101" s="94"/>
      <c r="E101" s="94"/>
      <c r="F101" s="94"/>
      <c r="G101" s="95" t="s">
        <v>433</v>
      </c>
      <c r="H101" s="96"/>
      <c r="I101" s="96"/>
      <c r="J101" s="96"/>
      <c r="K101" s="97"/>
      <c r="L101" s="97"/>
      <c r="M101" s="97"/>
      <c r="N101" s="97"/>
      <c r="O101" s="98"/>
      <c r="P101" s="98"/>
      <c r="Q101" s="98"/>
      <c r="R101" s="98"/>
      <c r="S101" s="98"/>
    </row>
    <row r="102" spans="1:19" x14ac:dyDescent="0.2">
      <c r="A102" s="93" t="s">
        <v>238</v>
      </c>
      <c r="B102" s="172"/>
      <c r="C102" s="94"/>
      <c r="D102" s="94"/>
      <c r="E102" s="172"/>
      <c r="F102" s="94"/>
      <c r="G102" s="95" t="s">
        <v>433</v>
      </c>
      <c r="H102" s="96"/>
      <c r="I102" s="96"/>
      <c r="J102" s="96"/>
      <c r="K102" s="97"/>
      <c r="L102" s="97"/>
      <c r="M102" s="97"/>
      <c r="N102" s="97"/>
      <c r="O102" s="98"/>
      <c r="P102" s="98"/>
      <c r="Q102" s="98"/>
      <c r="R102" s="98"/>
      <c r="S102" s="98"/>
    </row>
    <row r="103" spans="1:19" x14ac:dyDescent="0.2">
      <c r="A103" s="93" t="s">
        <v>239</v>
      </c>
      <c r="B103" s="172"/>
      <c r="C103" s="94"/>
      <c r="D103" s="94"/>
      <c r="E103" s="94"/>
      <c r="F103" s="94"/>
      <c r="G103" s="95" t="s">
        <v>433</v>
      </c>
      <c r="H103" s="96"/>
      <c r="I103" s="96"/>
      <c r="J103" s="96"/>
      <c r="K103" s="97"/>
      <c r="L103" s="97"/>
      <c r="M103" s="97"/>
      <c r="N103" s="97"/>
      <c r="O103" s="98"/>
      <c r="P103" s="98"/>
      <c r="Q103" s="98"/>
      <c r="R103" s="98"/>
      <c r="S103" s="98"/>
    </row>
    <row r="104" spans="1:19" x14ac:dyDescent="0.2">
      <c r="A104" s="93" t="s">
        <v>240</v>
      </c>
      <c r="B104" s="172"/>
      <c r="C104" s="94"/>
      <c r="D104" s="94"/>
      <c r="E104" s="94"/>
      <c r="F104" s="94"/>
      <c r="G104" s="95" t="s">
        <v>433</v>
      </c>
      <c r="H104" s="96"/>
      <c r="I104" s="96"/>
      <c r="J104" s="96"/>
      <c r="K104" s="97"/>
      <c r="L104" s="97"/>
      <c r="M104" s="97"/>
      <c r="N104" s="97"/>
      <c r="O104" s="98"/>
      <c r="P104" s="98"/>
      <c r="Q104" s="98"/>
      <c r="R104" s="98"/>
      <c r="S104" s="98"/>
    </row>
    <row r="105" spans="1:19" x14ac:dyDescent="0.2">
      <c r="A105" s="93" t="s">
        <v>241</v>
      </c>
      <c r="B105" s="172"/>
      <c r="C105" s="94"/>
      <c r="D105" s="94"/>
      <c r="E105" s="172"/>
      <c r="F105" s="94"/>
      <c r="G105" s="95" t="s">
        <v>433</v>
      </c>
      <c r="H105" s="96"/>
      <c r="I105" s="96"/>
      <c r="J105" s="96"/>
      <c r="K105" s="97"/>
      <c r="L105" s="97"/>
      <c r="M105" s="97"/>
      <c r="N105" s="97"/>
      <c r="O105" s="98"/>
      <c r="P105" s="98"/>
      <c r="Q105" s="98"/>
      <c r="R105" s="98"/>
      <c r="S105" s="98"/>
    </row>
    <row r="106" spans="1:19" x14ac:dyDescent="0.2">
      <c r="A106" s="93" t="s">
        <v>242</v>
      </c>
      <c r="B106" s="172"/>
      <c r="C106" s="94"/>
      <c r="D106" s="94"/>
      <c r="E106" s="172"/>
      <c r="F106" s="94"/>
      <c r="G106" s="95" t="s">
        <v>433</v>
      </c>
      <c r="H106" s="96" t="s">
        <v>433</v>
      </c>
      <c r="I106" s="96"/>
      <c r="J106" s="96"/>
      <c r="K106" s="97"/>
      <c r="L106" s="97"/>
      <c r="M106" s="97"/>
      <c r="N106" s="97"/>
      <c r="O106" s="98"/>
      <c r="P106" s="98"/>
      <c r="Q106" s="98"/>
      <c r="R106" s="98"/>
      <c r="S106" s="98"/>
    </row>
    <row r="107" spans="1:19" x14ac:dyDescent="0.2">
      <c r="A107" s="93" t="s">
        <v>243</v>
      </c>
      <c r="B107" s="172"/>
      <c r="C107" s="94"/>
      <c r="D107" s="94"/>
      <c r="E107" s="172"/>
      <c r="F107" s="94"/>
      <c r="G107" s="95" t="s">
        <v>433</v>
      </c>
      <c r="H107" s="96"/>
      <c r="I107" s="96"/>
      <c r="J107" s="96"/>
      <c r="K107" s="97"/>
      <c r="L107" s="97"/>
      <c r="M107" s="97"/>
      <c r="N107" s="97"/>
      <c r="O107" s="98"/>
      <c r="P107" s="98"/>
      <c r="Q107" s="98"/>
      <c r="R107" s="98"/>
      <c r="S107" s="98"/>
    </row>
    <row r="108" spans="1:19" x14ac:dyDescent="0.2">
      <c r="A108" s="93" t="s">
        <v>244</v>
      </c>
      <c r="B108" s="172"/>
      <c r="C108" s="94"/>
      <c r="D108" s="94"/>
      <c r="E108" s="172"/>
      <c r="F108" s="94"/>
      <c r="G108" s="95" t="s">
        <v>433</v>
      </c>
      <c r="H108" s="96"/>
      <c r="I108" s="96"/>
      <c r="J108" s="96"/>
      <c r="K108" s="97"/>
      <c r="L108" s="97"/>
      <c r="M108" s="97"/>
      <c r="N108" s="97"/>
      <c r="O108" s="98"/>
      <c r="P108" s="98"/>
      <c r="Q108" s="98"/>
      <c r="R108" s="98"/>
      <c r="S108" s="98"/>
    </row>
    <row r="109" spans="1:19" x14ac:dyDescent="0.2">
      <c r="A109" s="93" t="s">
        <v>245</v>
      </c>
      <c r="B109" s="172"/>
      <c r="C109" s="94"/>
      <c r="D109" s="94"/>
      <c r="E109" s="172"/>
      <c r="F109" s="94"/>
      <c r="G109" s="95" t="s">
        <v>433</v>
      </c>
      <c r="H109" s="96"/>
      <c r="I109" s="96"/>
      <c r="J109" s="96"/>
      <c r="K109" s="97"/>
      <c r="L109" s="97"/>
      <c r="M109" s="97"/>
      <c r="N109" s="97"/>
      <c r="O109" s="98"/>
      <c r="P109" s="98"/>
      <c r="Q109" s="98"/>
      <c r="R109" s="98"/>
      <c r="S109" s="98"/>
    </row>
    <row r="110" spans="1:19" x14ac:dyDescent="0.2">
      <c r="A110" s="93" t="s">
        <v>246</v>
      </c>
      <c r="B110" s="172"/>
      <c r="C110" s="94"/>
      <c r="D110" s="94"/>
      <c r="E110" s="172"/>
      <c r="F110" s="94"/>
      <c r="G110" s="95" t="s">
        <v>433</v>
      </c>
      <c r="H110" s="96"/>
      <c r="I110" s="96"/>
      <c r="J110" s="96"/>
      <c r="K110" s="97"/>
      <c r="L110" s="97"/>
      <c r="M110" s="97"/>
      <c r="N110" s="97"/>
      <c r="O110" s="98"/>
      <c r="P110" s="98"/>
      <c r="Q110" s="98"/>
      <c r="R110" s="98"/>
      <c r="S110" s="98"/>
    </row>
    <row r="111" spans="1:19" x14ac:dyDescent="0.2">
      <c r="A111" s="93" t="s">
        <v>247</v>
      </c>
      <c r="B111" s="172"/>
      <c r="C111" s="94"/>
      <c r="D111" s="94"/>
      <c r="E111" s="172"/>
      <c r="F111" s="94"/>
      <c r="G111" s="95" t="s">
        <v>433</v>
      </c>
      <c r="H111" s="96"/>
      <c r="I111" s="96"/>
      <c r="J111" s="96"/>
      <c r="K111" s="97"/>
      <c r="L111" s="97"/>
      <c r="M111" s="97"/>
      <c r="N111" s="97"/>
      <c r="O111" s="98"/>
      <c r="P111" s="98"/>
      <c r="Q111" s="98"/>
      <c r="R111" s="98"/>
      <c r="S111" s="98"/>
    </row>
    <row r="112" spans="1:19" x14ac:dyDescent="0.2">
      <c r="A112" s="93" t="s">
        <v>248</v>
      </c>
      <c r="B112" s="172"/>
      <c r="C112" s="94"/>
      <c r="D112" s="94"/>
      <c r="E112" s="94"/>
      <c r="F112" s="94"/>
      <c r="G112" s="95" t="s">
        <v>433</v>
      </c>
      <c r="H112" s="96"/>
      <c r="I112" s="96"/>
      <c r="J112" s="96"/>
      <c r="K112" s="97"/>
      <c r="L112" s="97"/>
      <c r="M112" s="97"/>
      <c r="N112" s="97"/>
      <c r="O112" s="98"/>
      <c r="P112" s="98"/>
      <c r="Q112" s="98"/>
      <c r="R112" s="98"/>
      <c r="S112" s="98"/>
    </row>
    <row r="113" spans="1:19" x14ac:dyDescent="0.2">
      <c r="A113" s="93" t="s">
        <v>249</v>
      </c>
      <c r="B113" s="172"/>
      <c r="C113" s="94"/>
      <c r="D113" s="94"/>
      <c r="E113" s="94"/>
      <c r="F113" s="94"/>
      <c r="G113" s="95" t="s">
        <v>433</v>
      </c>
      <c r="H113" s="96"/>
      <c r="I113" s="96"/>
      <c r="J113" s="96"/>
      <c r="K113" s="97"/>
      <c r="L113" s="97"/>
      <c r="M113" s="97"/>
      <c r="N113" s="97"/>
      <c r="O113" s="98"/>
      <c r="P113" s="98"/>
      <c r="Q113" s="98"/>
      <c r="R113" s="98"/>
      <c r="S113" s="98"/>
    </row>
    <row r="114" spans="1:19" x14ac:dyDescent="0.2">
      <c r="A114" s="93" t="s">
        <v>250</v>
      </c>
      <c r="B114" s="172"/>
      <c r="C114" s="94"/>
      <c r="D114" s="94"/>
      <c r="E114" s="94"/>
      <c r="F114" s="94"/>
      <c r="G114" s="95" t="s">
        <v>433</v>
      </c>
      <c r="H114" s="96"/>
      <c r="I114" s="96"/>
      <c r="J114" s="96"/>
      <c r="K114" s="97"/>
      <c r="L114" s="97"/>
      <c r="M114" s="97"/>
      <c r="N114" s="97"/>
      <c r="O114" s="98"/>
      <c r="P114" s="98"/>
      <c r="Q114" s="98"/>
      <c r="R114" s="98"/>
      <c r="S114" s="98"/>
    </row>
    <row r="115" spans="1:19" x14ac:dyDescent="0.2">
      <c r="A115" s="93" t="s">
        <v>251</v>
      </c>
      <c r="B115" s="172"/>
      <c r="C115" s="94"/>
      <c r="D115" s="94"/>
      <c r="E115" s="94"/>
      <c r="F115" s="94"/>
      <c r="G115" s="95" t="s">
        <v>433</v>
      </c>
      <c r="H115" s="96"/>
      <c r="I115" s="96"/>
      <c r="J115" s="96"/>
      <c r="K115" s="97"/>
      <c r="L115" s="97"/>
      <c r="M115" s="97"/>
      <c r="N115" s="97"/>
      <c r="O115" s="98"/>
      <c r="P115" s="98"/>
      <c r="Q115" s="98"/>
      <c r="R115" s="98"/>
      <c r="S115" s="98"/>
    </row>
    <row r="116" spans="1:19" x14ac:dyDescent="0.2">
      <c r="A116" s="93" t="s">
        <v>252</v>
      </c>
      <c r="B116" s="172"/>
      <c r="C116" s="94"/>
      <c r="D116" s="94"/>
      <c r="E116" s="94"/>
      <c r="F116" s="94"/>
      <c r="G116" s="95" t="s">
        <v>433</v>
      </c>
      <c r="H116" s="96"/>
      <c r="I116" s="96"/>
      <c r="J116" s="96"/>
      <c r="K116" s="97"/>
      <c r="L116" s="97"/>
      <c r="M116" s="97"/>
      <c r="N116" s="97"/>
      <c r="O116" s="98"/>
      <c r="P116" s="98"/>
      <c r="Q116" s="98"/>
      <c r="R116" s="98"/>
      <c r="S116" s="98"/>
    </row>
    <row r="117" spans="1:19" x14ac:dyDescent="0.2">
      <c r="A117" s="93" t="s">
        <v>253</v>
      </c>
      <c r="B117" s="172"/>
      <c r="C117" s="94"/>
      <c r="D117" s="94"/>
      <c r="E117" s="94"/>
      <c r="F117" s="94"/>
      <c r="G117" s="95" t="s">
        <v>433</v>
      </c>
      <c r="H117" s="96"/>
      <c r="I117" s="96"/>
      <c r="J117" s="96"/>
      <c r="K117" s="97"/>
      <c r="L117" s="97"/>
      <c r="M117" s="97"/>
      <c r="N117" s="97"/>
      <c r="O117" s="98"/>
      <c r="P117" s="98"/>
      <c r="Q117" s="98"/>
      <c r="R117" s="98"/>
      <c r="S117" s="98"/>
    </row>
    <row r="118" spans="1:19" x14ac:dyDescent="0.2">
      <c r="A118" s="93" t="s">
        <v>254</v>
      </c>
      <c r="B118" s="172"/>
      <c r="C118" s="94"/>
      <c r="D118" s="94"/>
      <c r="E118" s="94"/>
      <c r="F118" s="94"/>
      <c r="G118" s="95" t="s">
        <v>433</v>
      </c>
      <c r="H118" s="96"/>
      <c r="I118" s="96"/>
      <c r="J118" s="96"/>
      <c r="K118" s="97"/>
      <c r="L118" s="97"/>
      <c r="M118" s="97"/>
      <c r="N118" s="97"/>
      <c r="O118" s="98"/>
      <c r="P118" s="98"/>
      <c r="Q118" s="98"/>
      <c r="R118" s="98"/>
      <c r="S118" s="98"/>
    </row>
    <row r="119" spans="1:19" x14ac:dyDescent="0.2">
      <c r="A119" s="93" t="s">
        <v>255</v>
      </c>
      <c r="B119" s="172"/>
      <c r="C119" s="94"/>
      <c r="D119" s="94"/>
      <c r="E119" s="94"/>
      <c r="F119" s="94"/>
      <c r="G119" s="95" t="s">
        <v>433</v>
      </c>
      <c r="H119" s="96" t="s">
        <v>433</v>
      </c>
      <c r="I119" s="96"/>
      <c r="J119" s="96"/>
      <c r="K119" s="97"/>
      <c r="L119" s="97"/>
      <c r="M119" s="97"/>
      <c r="N119" s="97"/>
      <c r="O119" s="98"/>
      <c r="P119" s="98"/>
      <c r="Q119" s="98"/>
      <c r="R119" s="98"/>
      <c r="S119" s="98"/>
    </row>
    <row r="120" spans="1:19" x14ac:dyDescent="0.2">
      <c r="A120" s="93" t="s">
        <v>256</v>
      </c>
      <c r="B120" s="172"/>
      <c r="C120" s="94"/>
      <c r="D120" s="94"/>
      <c r="E120" s="94"/>
      <c r="F120" s="94"/>
      <c r="G120" s="95" t="s">
        <v>433</v>
      </c>
      <c r="H120" s="96"/>
      <c r="I120" s="96"/>
      <c r="J120" s="96"/>
      <c r="K120" s="97"/>
      <c r="L120" s="97"/>
      <c r="M120" s="97"/>
      <c r="N120" s="97"/>
      <c r="O120" s="98"/>
      <c r="P120" s="98"/>
      <c r="Q120" s="98"/>
      <c r="R120" s="98"/>
      <c r="S120" s="98"/>
    </row>
    <row r="121" spans="1:19" x14ac:dyDescent="0.2">
      <c r="A121" s="93" t="s">
        <v>257</v>
      </c>
      <c r="B121" s="172"/>
      <c r="C121" s="94"/>
      <c r="D121" s="94"/>
      <c r="E121" s="94"/>
      <c r="F121" s="94"/>
      <c r="G121" s="95" t="s">
        <v>433</v>
      </c>
      <c r="H121" s="96"/>
      <c r="I121" s="96"/>
      <c r="J121" s="96"/>
      <c r="K121" s="97"/>
      <c r="L121" s="97"/>
      <c r="M121" s="97"/>
      <c r="N121" s="97"/>
      <c r="O121" s="98"/>
      <c r="P121" s="98"/>
      <c r="Q121" s="98"/>
      <c r="R121" s="98"/>
      <c r="S121" s="98"/>
    </row>
    <row r="122" spans="1:19" x14ac:dyDescent="0.2">
      <c r="A122" s="93" t="s">
        <v>258</v>
      </c>
      <c r="B122" s="172"/>
      <c r="C122" s="94"/>
      <c r="D122" s="94"/>
      <c r="E122" s="94"/>
      <c r="F122" s="94"/>
      <c r="G122" s="95" t="s">
        <v>433</v>
      </c>
      <c r="H122" s="96"/>
      <c r="I122" s="96"/>
      <c r="J122" s="96"/>
      <c r="K122" s="97"/>
      <c r="L122" s="97"/>
      <c r="M122" s="97"/>
      <c r="N122" s="97"/>
      <c r="O122" s="98"/>
      <c r="P122" s="98"/>
      <c r="Q122" s="98"/>
      <c r="R122" s="98"/>
      <c r="S122" s="98"/>
    </row>
    <row r="123" spans="1:19" x14ac:dyDescent="0.2">
      <c r="A123" s="93" t="s">
        <v>259</v>
      </c>
      <c r="B123" s="172"/>
      <c r="C123" s="94"/>
      <c r="D123" s="94"/>
      <c r="E123" s="94"/>
      <c r="F123" s="94"/>
      <c r="G123" s="95" t="s">
        <v>433</v>
      </c>
      <c r="H123" s="96"/>
      <c r="I123" s="96"/>
      <c r="J123" s="96"/>
      <c r="K123" s="97"/>
      <c r="L123" s="97"/>
      <c r="M123" s="97"/>
      <c r="N123" s="97"/>
      <c r="O123" s="98"/>
      <c r="P123" s="98"/>
      <c r="Q123" s="98"/>
      <c r="R123" s="98"/>
      <c r="S123" s="98"/>
    </row>
    <row r="124" spans="1:19" x14ac:dyDescent="0.2">
      <c r="A124" s="93" t="s">
        <v>260</v>
      </c>
      <c r="B124" s="172"/>
      <c r="C124" s="94"/>
      <c r="D124" s="94"/>
      <c r="E124" s="94"/>
      <c r="F124" s="94"/>
      <c r="G124" s="95" t="s">
        <v>433</v>
      </c>
      <c r="H124" s="96"/>
      <c r="I124" s="96"/>
      <c r="J124" s="96"/>
      <c r="K124" s="97"/>
      <c r="L124" s="97"/>
      <c r="M124" s="97"/>
      <c r="N124" s="97"/>
      <c r="O124" s="98"/>
      <c r="P124" s="98"/>
      <c r="Q124" s="98"/>
      <c r="R124" s="98"/>
      <c r="S124" s="98"/>
    </row>
    <row r="125" spans="1:19" x14ac:dyDescent="0.2">
      <c r="A125" s="93" t="s">
        <v>261</v>
      </c>
      <c r="B125" s="172"/>
      <c r="C125" s="94"/>
      <c r="D125" s="94"/>
      <c r="E125" s="94"/>
      <c r="F125" s="94"/>
      <c r="G125" s="95" t="s">
        <v>433</v>
      </c>
      <c r="H125" s="96"/>
      <c r="I125" s="96"/>
      <c r="J125" s="96"/>
      <c r="K125" s="97"/>
      <c r="L125" s="97"/>
      <c r="M125" s="97"/>
      <c r="N125" s="97"/>
      <c r="O125" s="98"/>
      <c r="P125" s="98"/>
      <c r="Q125" s="98"/>
      <c r="R125" s="98"/>
      <c r="S125" s="98"/>
    </row>
    <row r="126" spans="1:19" x14ac:dyDescent="0.2">
      <c r="A126" s="93" t="s">
        <v>262</v>
      </c>
      <c r="B126" s="172"/>
      <c r="C126" s="94"/>
      <c r="D126" s="94"/>
      <c r="E126" s="94"/>
      <c r="F126" s="94"/>
      <c r="G126" s="95" t="s">
        <v>433</v>
      </c>
      <c r="H126" s="96"/>
      <c r="I126" s="96"/>
      <c r="J126" s="96"/>
      <c r="K126" s="97"/>
      <c r="L126" s="97"/>
      <c r="M126" s="97"/>
      <c r="N126" s="97"/>
      <c r="O126" s="98"/>
      <c r="P126" s="98"/>
      <c r="Q126" s="98"/>
      <c r="R126" s="98"/>
      <c r="S126" s="98"/>
    </row>
    <row r="127" spans="1:19" x14ac:dyDescent="0.2">
      <c r="A127" s="93" t="s">
        <v>263</v>
      </c>
      <c r="B127" s="172"/>
      <c r="C127" s="94"/>
      <c r="D127" s="94"/>
      <c r="E127" s="94"/>
      <c r="F127" s="94"/>
      <c r="G127" s="95" t="s">
        <v>433</v>
      </c>
      <c r="H127" s="96"/>
      <c r="I127" s="96"/>
      <c r="J127" s="96"/>
      <c r="K127" s="97"/>
      <c r="L127" s="97"/>
      <c r="M127" s="97"/>
      <c r="N127" s="97"/>
      <c r="O127" s="98"/>
      <c r="P127" s="98"/>
      <c r="Q127" s="98"/>
      <c r="R127" s="98"/>
      <c r="S127" s="98"/>
    </row>
    <row r="128" spans="1:19" x14ac:dyDescent="0.2">
      <c r="A128" s="93" t="s">
        <v>434</v>
      </c>
      <c r="B128" s="172"/>
      <c r="C128" s="94"/>
      <c r="D128" s="94"/>
      <c r="E128" s="94"/>
      <c r="F128" s="94"/>
      <c r="G128" s="95"/>
      <c r="H128" s="96"/>
      <c r="I128" s="96"/>
      <c r="J128" s="96"/>
      <c r="K128" s="97"/>
      <c r="L128" s="97"/>
      <c r="M128" s="97"/>
      <c r="N128" s="97"/>
      <c r="O128" s="98"/>
      <c r="P128" s="98"/>
      <c r="Q128" s="98"/>
      <c r="R128" s="98"/>
      <c r="S128" s="98"/>
    </row>
    <row r="129" spans="1:19" x14ac:dyDescent="0.2">
      <c r="A129" s="93" t="s">
        <v>264</v>
      </c>
      <c r="B129" s="172"/>
      <c r="C129" s="94"/>
      <c r="D129" s="94"/>
      <c r="E129" s="94"/>
      <c r="F129" s="94"/>
      <c r="G129" s="95" t="s">
        <v>433</v>
      </c>
      <c r="H129" s="96" t="s">
        <v>433</v>
      </c>
      <c r="I129" s="96"/>
      <c r="J129" s="96"/>
      <c r="K129" s="97"/>
      <c r="L129" s="97"/>
      <c r="M129" s="97"/>
      <c r="N129" s="97"/>
      <c r="O129" s="98"/>
      <c r="P129" s="98"/>
      <c r="Q129" s="98"/>
      <c r="R129" s="98"/>
      <c r="S129" s="98"/>
    </row>
    <row r="130" spans="1:19" x14ac:dyDescent="0.2">
      <c r="A130" s="93" t="s">
        <v>435</v>
      </c>
      <c r="B130" s="172"/>
      <c r="C130" s="94"/>
      <c r="D130" s="94"/>
      <c r="E130" s="94"/>
      <c r="F130" s="94"/>
      <c r="G130" s="95"/>
      <c r="H130" s="96"/>
      <c r="I130" s="96"/>
      <c r="J130" s="96"/>
      <c r="K130" s="97"/>
      <c r="L130" s="97"/>
      <c r="M130" s="97"/>
      <c r="N130" s="97"/>
      <c r="O130" s="98"/>
      <c r="P130" s="98"/>
      <c r="Q130" s="98"/>
      <c r="R130" s="98"/>
      <c r="S130" s="98"/>
    </row>
    <row r="131" spans="1:19" x14ac:dyDescent="0.2">
      <c r="A131" s="93" t="s">
        <v>265</v>
      </c>
      <c r="B131" s="186"/>
      <c r="C131" s="186"/>
      <c r="D131" s="186"/>
      <c r="E131" s="186"/>
      <c r="F131" s="186"/>
      <c r="G131" s="95" t="s">
        <v>433</v>
      </c>
      <c r="H131" s="96"/>
      <c r="I131" s="96"/>
      <c r="J131" s="96"/>
      <c r="K131" s="97"/>
      <c r="L131" s="97"/>
      <c r="M131" s="97"/>
      <c r="N131" s="97"/>
      <c r="O131" s="98"/>
      <c r="P131" s="98"/>
      <c r="Q131" s="98"/>
      <c r="R131" s="98"/>
      <c r="S131" s="98"/>
    </row>
    <row r="132" spans="1:19" x14ac:dyDescent="0.2">
      <c r="A132" s="93" t="s">
        <v>266</v>
      </c>
      <c r="B132" s="94"/>
      <c r="C132" s="94"/>
      <c r="D132" s="94"/>
      <c r="E132" s="94"/>
      <c r="F132" s="94"/>
      <c r="G132" s="95" t="s">
        <v>433</v>
      </c>
      <c r="H132" s="96"/>
      <c r="I132" s="96"/>
      <c r="J132" s="96"/>
      <c r="K132" s="97"/>
      <c r="L132" s="97"/>
      <c r="M132" s="97"/>
      <c r="N132" s="97"/>
      <c r="O132" s="98"/>
      <c r="P132" s="98"/>
      <c r="Q132" s="98"/>
      <c r="R132" s="98"/>
      <c r="S132" s="98"/>
    </row>
    <row r="133" spans="1:19" x14ac:dyDescent="0.2">
      <c r="A133" s="93" t="s">
        <v>267</v>
      </c>
      <c r="B133" s="94"/>
      <c r="C133" s="94"/>
      <c r="D133" s="94"/>
      <c r="E133" s="94"/>
      <c r="F133" s="94"/>
      <c r="G133" s="95" t="s">
        <v>433</v>
      </c>
      <c r="H133" s="96" t="s">
        <v>433</v>
      </c>
      <c r="I133" s="96"/>
      <c r="J133" s="96"/>
      <c r="K133" s="97"/>
      <c r="L133" s="97"/>
      <c r="M133" s="97"/>
      <c r="N133" s="97"/>
      <c r="O133" s="98"/>
      <c r="P133" s="98"/>
      <c r="Q133" s="98"/>
      <c r="R133" s="98"/>
      <c r="S133" s="98"/>
    </row>
    <row r="134" spans="1:19" x14ac:dyDescent="0.2">
      <c r="A134" s="93" t="s">
        <v>268</v>
      </c>
      <c r="B134" s="94"/>
      <c r="C134" s="94"/>
      <c r="D134" s="94"/>
      <c r="E134" s="94"/>
      <c r="F134" s="94"/>
      <c r="G134" s="95" t="s">
        <v>433</v>
      </c>
      <c r="H134" s="96"/>
      <c r="I134" s="96"/>
      <c r="J134" s="96"/>
      <c r="K134" s="97"/>
      <c r="L134" s="97"/>
      <c r="M134" s="97"/>
      <c r="N134" s="97"/>
      <c r="O134" s="98"/>
      <c r="P134" s="98"/>
      <c r="Q134" s="98"/>
      <c r="R134" s="98"/>
      <c r="S134" s="98"/>
    </row>
    <row r="135" spans="1:19" x14ac:dyDescent="0.2">
      <c r="A135" s="93" t="s">
        <v>269</v>
      </c>
      <c r="B135" s="94"/>
      <c r="C135" s="94"/>
      <c r="D135" s="94"/>
      <c r="E135" s="94"/>
      <c r="F135" s="94"/>
      <c r="G135" s="95" t="s">
        <v>433</v>
      </c>
      <c r="H135" s="96"/>
      <c r="I135" s="96"/>
      <c r="J135" s="96"/>
      <c r="K135" s="97"/>
      <c r="L135" s="97"/>
      <c r="M135" s="97"/>
      <c r="N135" s="97"/>
      <c r="O135" s="98"/>
      <c r="P135" s="98"/>
      <c r="Q135" s="98"/>
      <c r="R135" s="98"/>
      <c r="S135" s="98"/>
    </row>
    <row r="136" spans="1:19" x14ac:dyDescent="0.2">
      <c r="A136" s="93" t="s">
        <v>270</v>
      </c>
      <c r="B136" s="94"/>
      <c r="C136" s="94"/>
      <c r="D136" s="94"/>
      <c r="E136" s="94"/>
      <c r="F136" s="94"/>
      <c r="G136" s="95" t="s">
        <v>433</v>
      </c>
      <c r="H136" s="96"/>
      <c r="I136" s="96"/>
      <c r="J136" s="96"/>
      <c r="K136" s="97"/>
      <c r="L136" s="97"/>
      <c r="M136" s="97"/>
      <c r="N136" s="97"/>
      <c r="O136" s="98"/>
      <c r="P136" s="98"/>
      <c r="Q136" s="98"/>
      <c r="R136" s="98"/>
      <c r="S136" s="98"/>
    </row>
    <row r="137" spans="1:19" x14ac:dyDescent="0.2">
      <c r="A137" s="93" t="s">
        <v>271</v>
      </c>
      <c r="B137" s="94"/>
      <c r="C137" s="94"/>
      <c r="D137" s="94"/>
      <c r="E137" s="94"/>
      <c r="F137" s="94"/>
      <c r="G137" s="95" t="s">
        <v>433</v>
      </c>
      <c r="H137" s="96"/>
      <c r="I137" s="96"/>
      <c r="J137" s="96"/>
      <c r="K137" s="97"/>
      <c r="L137" s="97"/>
      <c r="M137" s="97"/>
      <c r="N137" s="97"/>
      <c r="O137" s="98"/>
      <c r="P137" s="98"/>
      <c r="Q137" s="98"/>
      <c r="R137" s="98"/>
      <c r="S137" s="98"/>
    </row>
    <row r="138" spans="1:19" x14ac:dyDescent="0.2">
      <c r="A138" s="93" t="s">
        <v>272</v>
      </c>
      <c r="B138" s="94"/>
      <c r="C138" s="94"/>
      <c r="D138" s="94"/>
      <c r="E138" s="94"/>
      <c r="F138" s="94"/>
      <c r="G138" s="95" t="s">
        <v>433</v>
      </c>
      <c r="H138" s="96"/>
      <c r="I138" s="96"/>
      <c r="J138" s="96"/>
      <c r="K138" s="97"/>
      <c r="L138" s="97"/>
      <c r="M138" s="97"/>
      <c r="N138" s="97"/>
      <c r="O138" s="98"/>
      <c r="P138" s="98"/>
      <c r="Q138" s="98"/>
      <c r="R138" s="98"/>
      <c r="S138" s="98"/>
    </row>
    <row r="139" spans="1:19" x14ac:dyDescent="0.2">
      <c r="A139" s="93" t="s">
        <v>273</v>
      </c>
      <c r="B139" s="94"/>
      <c r="C139" s="94"/>
      <c r="D139" s="94"/>
      <c r="E139" s="94"/>
      <c r="F139" s="94"/>
      <c r="G139" s="95" t="s">
        <v>433</v>
      </c>
      <c r="H139" s="96"/>
      <c r="I139" s="96"/>
      <c r="J139" s="96"/>
      <c r="K139" s="97"/>
      <c r="L139" s="97"/>
      <c r="M139" s="97"/>
      <c r="N139" s="97"/>
      <c r="O139" s="98"/>
      <c r="P139" s="98"/>
      <c r="Q139" s="98"/>
      <c r="R139" s="98"/>
      <c r="S139" s="98"/>
    </row>
    <row r="140" spans="1:19" x14ac:dyDescent="0.2">
      <c r="A140" s="93" t="s">
        <v>274</v>
      </c>
      <c r="B140" s="94"/>
      <c r="C140" s="94"/>
      <c r="D140" s="94"/>
      <c r="E140" s="94"/>
      <c r="F140" s="94"/>
      <c r="G140" s="95" t="s">
        <v>433</v>
      </c>
      <c r="H140" s="96"/>
      <c r="I140" s="96"/>
      <c r="J140" s="96"/>
      <c r="K140" s="97"/>
      <c r="L140" s="97"/>
      <c r="M140" s="97"/>
      <c r="N140" s="97"/>
      <c r="O140" s="98"/>
      <c r="P140" s="98"/>
      <c r="Q140" s="98"/>
      <c r="R140" s="98"/>
      <c r="S140" s="98"/>
    </row>
    <row r="141" spans="1:19" x14ac:dyDescent="0.2">
      <c r="A141" s="93" t="s">
        <v>275</v>
      </c>
      <c r="B141" s="94"/>
      <c r="C141" s="94"/>
      <c r="D141" s="94"/>
      <c r="E141" s="94"/>
      <c r="F141" s="94"/>
      <c r="G141" s="95" t="s">
        <v>433</v>
      </c>
      <c r="H141" s="96"/>
      <c r="I141" s="96"/>
      <c r="J141" s="96"/>
      <c r="K141" s="97"/>
      <c r="L141" s="97"/>
      <c r="M141" s="97"/>
      <c r="N141" s="97"/>
      <c r="O141" s="98"/>
      <c r="P141" s="98"/>
      <c r="Q141" s="98"/>
      <c r="R141" s="98"/>
      <c r="S141" s="98"/>
    </row>
    <row r="142" spans="1:19" x14ac:dyDescent="0.2">
      <c r="A142" s="93" t="s">
        <v>276</v>
      </c>
      <c r="B142" s="94"/>
      <c r="C142" s="94"/>
      <c r="D142" s="94"/>
      <c r="E142" s="94"/>
      <c r="F142" s="94"/>
      <c r="G142" s="95" t="s">
        <v>433</v>
      </c>
      <c r="H142" s="96"/>
      <c r="I142" s="96"/>
      <c r="J142" s="96"/>
      <c r="K142" s="97"/>
      <c r="L142" s="97"/>
      <c r="M142" s="97"/>
      <c r="N142" s="97"/>
      <c r="O142" s="98"/>
      <c r="P142" s="98"/>
      <c r="Q142" s="98"/>
      <c r="R142" s="98"/>
      <c r="S142" s="98"/>
    </row>
    <row r="143" spans="1:19" x14ac:dyDescent="0.2">
      <c r="A143" s="93" t="s">
        <v>277</v>
      </c>
      <c r="B143" s="94"/>
      <c r="C143" s="94"/>
      <c r="D143" s="94"/>
      <c r="E143" s="94"/>
      <c r="F143" s="94"/>
      <c r="G143" s="95" t="s">
        <v>433</v>
      </c>
      <c r="H143" s="96" t="s">
        <v>433</v>
      </c>
      <c r="I143" s="96"/>
      <c r="J143" s="96"/>
      <c r="K143" s="97"/>
      <c r="L143" s="97"/>
      <c r="M143" s="97"/>
      <c r="N143" s="97"/>
      <c r="O143" s="98"/>
      <c r="P143" s="98"/>
      <c r="Q143" s="98"/>
      <c r="R143" s="98"/>
      <c r="S143" s="98"/>
    </row>
    <row r="144" spans="1:19" x14ac:dyDescent="0.2">
      <c r="A144" s="93" t="s">
        <v>278</v>
      </c>
      <c r="B144" s="94"/>
      <c r="C144" s="94"/>
      <c r="D144" s="94"/>
      <c r="E144" s="94"/>
      <c r="F144" s="94"/>
      <c r="G144" s="95" t="s">
        <v>433</v>
      </c>
      <c r="H144" s="96"/>
      <c r="I144" s="96"/>
      <c r="J144" s="96"/>
      <c r="K144" s="97"/>
      <c r="L144" s="97"/>
      <c r="M144" s="97"/>
      <c r="N144" s="97"/>
      <c r="O144" s="98"/>
      <c r="P144" s="98"/>
      <c r="Q144" s="98"/>
      <c r="R144" s="98"/>
      <c r="S144" s="98"/>
    </row>
    <row r="145" spans="1:19" x14ac:dyDescent="0.2">
      <c r="A145" s="93" t="s">
        <v>279</v>
      </c>
      <c r="B145" s="94"/>
      <c r="C145" s="94"/>
      <c r="D145" s="94"/>
      <c r="E145" s="94"/>
      <c r="F145" s="94"/>
      <c r="G145" s="95" t="s">
        <v>433</v>
      </c>
      <c r="H145" s="96"/>
      <c r="I145" s="96"/>
      <c r="J145" s="96"/>
      <c r="K145" s="97"/>
      <c r="L145" s="97"/>
      <c r="M145" s="97"/>
      <c r="N145" s="97"/>
      <c r="O145" s="98"/>
      <c r="P145" s="98"/>
      <c r="Q145" s="98"/>
      <c r="R145" s="98"/>
      <c r="S145" s="98"/>
    </row>
    <row r="146" spans="1:19" x14ac:dyDescent="0.2">
      <c r="A146" s="93" t="s">
        <v>280</v>
      </c>
      <c r="B146" s="94"/>
      <c r="C146" s="94"/>
      <c r="D146" s="94"/>
      <c r="E146" s="94"/>
      <c r="F146" s="94"/>
      <c r="G146" s="95" t="s">
        <v>433</v>
      </c>
      <c r="H146" s="96"/>
      <c r="I146" s="96"/>
      <c r="J146" s="96"/>
      <c r="K146" s="97"/>
      <c r="L146" s="97"/>
      <c r="M146" s="97"/>
      <c r="N146" s="97"/>
      <c r="O146" s="98"/>
      <c r="P146" s="98"/>
      <c r="Q146" s="98"/>
      <c r="R146" s="98"/>
      <c r="S146" s="98"/>
    </row>
    <row r="147" spans="1:19" x14ac:dyDescent="0.2">
      <c r="A147" s="93" t="s">
        <v>281</v>
      </c>
      <c r="B147" s="94"/>
      <c r="C147" s="94"/>
      <c r="D147" s="94"/>
      <c r="E147" s="94"/>
      <c r="F147" s="94"/>
      <c r="G147" s="95" t="s">
        <v>433</v>
      </c>
      <c r="H147" s="96" t="s">
        <v>433</v>
      </c>
      <c r="I147" s="96"/>
      <c r="J147" s="96"/>
      <c r="K147" s="97"/>
      <c r="L147" s="97"/>
      <c r="M147" s="97"/>
      <c r="N147" s="97"/>
      <c r="O147" s="98"/>
      <c r="P147" s="98"/>
      <c r="Q147" s="98"/>
      <c r="R147" s="98"/>
      <c r="S147" s="98"/>
    </row>
    <row r="148" spans="1:19" x14ac:dyDescent="0.2">
      <c r="A148" s="93" t="s">
        <v>282</v>
      </c>
      <c r="B148" s="94"/>
      <c r="C148" s="94"/>
      <c r="D148" s="94"/>
      <c r="E148" s="94"/>
      <c r="F148" s="94"/>
      <c r="G148" s="95" t="s">
        <v>433</v>
      </c>
      <c r="H148" s="96" t="s">
        <v>433</v>
      </c>
      <c r="I148" s="96"/>
      <c r="J148" s="96"/>
      <c r="K148" s="97"/>
      <c r="L148" s="97"/>
      <c r="M148" s="97"/>
      <c r="N148" s="97"/>
      <c r="O148" s="98"/>
      <c r="P148" s="98"/>
      <c r="Q148" s="98"/>
      <c r="R148" s="98"/>
      <c r="S148" s="98"/>
    </row>
    <row r="149" spans="1:19" x14ac:dyDescent="0.2">
      <c r="A149" s="93" t="s">
        <v>283</v>
      </c>
      <c r="B149" s="94"/>
      <c r="C149" s="94"/>
      <c r="D149" s="94"/>
      <c r="E149" s="94"/>
      <c r="F149" s="94"/>
      <c r="G149" s="95" t="s">
        <v>433</v>
      </c>
      <c r="H149" s="96"/>
      <c r="I149" s="96"/>
      <c r="J149" s="96"/>
      <c r="K149" s="97"/>
      <c r="L149" s="97"/>
      <c r="M149" s="97"/>
      <c r="N149" s="97"/>
      <c r="O149" s="98"/>
      <c r="P149" s="98"/>
      <c r="Q149" s="98"/>
      <c r="R149" s="98"/>
      <c r="S149" s="98"/>
    </row>
    <row r="150" spans="1:19" x14ac:dyDescent="0.2">
      <c r="A150" s="93" t="s">
        <v>284</v>
      </c>
      <c r="B150" s="94"/>
      <c r="C150" s="94"/>
      <c r="D150" s="94"/>
      <c r="E150" s="94"/>
      <c r="F150" s="94"/>
      <c r="G150" s="95" t="s">
        <v>433</v>
      </c>
      <c r="H150" s="96"/>
      <c r="I150" s="96"/>
      <c r="J150" s="96"/>
      <c r="K150" s="97"/>
      <c r="L150" s="97"/>
      <c r="M150" s="97"/>
      <c r="N150" s="97"/>
      <c r="O150" s="98"/>
      <c r="P150" s="98"/>
      <c r="Q150" s="98"/>
      <c r="R150" s="98"/>
      <c r="S150" s="98"/>
    </row>
    <row r="151" spans="1:19" x14ac:dyDescent="0.2">
      <c r="A151" s="93" t="s">
        <v>285</v>
      </c>
      <c r="B151" s="94"/>
      <c r="C151" s="94"/>
      <c r="D151" s="94"/>
      <c r="E151" s="94"/>
      <c r="F151" s="94"/>
      <c r="G151" s="95" t="s">
        <v>433</v>
      </c>
      <c r="H151" s="96"/>
      <c r="I151" s="96"/>
      <c r="J151" s="96"/>
      <c r="K151" s="97"/>
      <c r="L151" s="97"/>
      <c r="M151" s="97"/>
      <c r="N151" s="97"/>
      <c r="O151" s="98"/>
      <c r="P151" s="98"/>
      <c r="Q151" s="98"/>
      <c r="R151" s="98"/>
      <c r="S151" s="98"/>
    </row>
    <row r="152" spans="1:19" x14ac:dyDescent="0.2">
      <c r="A152" s="93" t="s">
        <v>286</v>
      </c>
      <c r="B152" s="94"/>
      <c r="C152" s="94"/>
      <c r="D152" s="94"/>
      <c r="E152" s="94"/>
      <c r="F152" s="94"/>
      <c r="G152" s="95" t="s">
        <v>433</v>
      </c>
      <c r="H152" s="96"/>
      <c r="I152" s="96"/>
      <c r="J152" s="96"/>
      <c r="K152" s="97"/>
      <c r="L152" s="97"/>
      <c r="M152" s="97"/>
      <c r="N152" s="97"/>
      <c r="O152" s="98"/>
      <c r="P152" s="98"/>
      <c r="Q152" s="98"/>
      <c r="R152" s="98"/>
      <c r="S152" s="98"/>
    </row>
    <row r="153" spans="1:19" x14ac:dyDescent="0.2">
      <c r="A153" s="93" t="s">
        <v>287</v>
      </c>
      <c r="B153" s="94"/>
      <c r="C153" s="94"/>
      <c r="D153" s="94"/>
      <c r="E153" s="94"/>
      <c r="F153" s="94"/>
      <c r="G153" s="95" t="s">
        <v>433</v>
      </c>
      <c r="H153" s="96"/>
      <c r="I153" s="96"/>
      <c r="J153" s="96"/>
      <c r="K153" s="97"/>
      <c r="L153" s="97"/>
      <c r="M153" s="97"/>
      <c r="N153" s="97"/>
      <c r="O153" s="98"/>
      <c r="P153" s="98"/>
      <c r="Q153" s="98"/>
      <c r="R153" s="98"/>
      <c r="S153" s="98"/>
    </row>
    <row r="154" spans="1:19" x14ac:dyDescent="0.2">
      <c r="A154" s="93" t="s">
        <v>288</v>
      </c>
      <c r="B154" s="94"/>
      <c r="C154" s="94"/>
      <c r="D154" s="94"/>
      <c r="E154" s="94"/>
      <c r="F154" s="94"/>
      <c r="G154" s="95" t="s">
        <v>433</v>
      </c>
      <c r="H154" s="96"/>
      <c r="I154" s="96"/>
      <c r="J154" s="96"/>
      <c r="K154" s="97"/>
      <c r="L154" s="97"/>
      <c r="M154" s="97"/>
      <c r="N154" s="97"/>
      <c r="O154" s="98"/>
      <c r="P154" s="98"/>
      <c r="Q154" s="98"/>
      <c r="R154" s="98"/>
      <c r="S154" s="98"/>
    </row>
    <row r="155" spans="1:19" x14ac:dyDescent="0.2">
      <c r="A155" s="93" t="s">
        <v>289</v>
      </c>
      <c r="B155" s="94"/>
      <c r="C155" s="94"/>
      <c r="D155" s="94"/>
      <c r="E155" s="94"/>
      <c r="F155" s="94"/>
      <c r="G155" s="95" t="s">
        <v>433</v>
      </c>
      <c r="H155" s="96"/>
      <c r="I155" s="96"/>
      <c r="J155" s="96"/>
      <c r="K155" s="97"/>
      <c r="L155" s="97"/>
      <c r="M155" s="97"/>
      <c r="N155" s="97"/>
      <c r="O155" s="98"/>
      <c r="P155" s="98"/>
      <c r="Q155" s="98"/>
      <c r="R155" s="98"/>
      <c r="S155" s="98"/>
    </row>
    <row r="156" spans="1:19" x14ac:dyDescent="0.2">
      <c r="A156" s="93" t="s">
        <v>290</v>
      </c>
      <c r="B156" s="94"/>
      <c r="C156" s="94"/>
      <c r="D156" s="94"/>
      <c r="E156" s="94"/>
      <c r="F156" s="94"/>
      <c r="G156" s="95" t="s">
        <v>433</v>
      </c>
      <c r="H156" s="96"/>
      <c r="I156" s="96"/>
      <c r="J156" s="96"/>
      <c r="K156" s="97"/>
      <c r="L156" s="97"/>
      <c r="M156" s="97"/>
      <c r="N156" s="97"/>
      <c r="O156" s="98"/>
      <c r="P156" s="98"/>
      <c r="Q156" s="98"/>
      <c r="R156" s="98"/>
      <c r="S156" s="98"/>
    </row>
    <row r="157" spans="1:19" x14ac:dyDescent="0.2">
      <c r="A157" s="93" t="s">
        <v>436</v>
      </c>
      <c r="B157" s="94"/>
      <c r="C157" s="94"/>
      <c r="D157" s="94"/>
      <c r="E157" s="94"/>
      <c r="F157" s="94"/>
      <c r="G157" s="95"/>
      <c r="H157" s="96"/>
      <c r="I157" s="96"/>
      <c r="J157" s="96"/>
      <c r="K157" s="97"/>
      <c r="L157" s="97"/>
      <c r="M157" s="97"/>
      <c r="N157" s="97"/>
      <c r="O157" s="98"/>
      <c r="P157" s="98"/>
      <c r="Q157" s="98"/>
      <c r="R157" s="98"/>
      <c r="S157" s="98"/>
    </row>
    <row r="158" spans="1:19" x14ac:dyDescent="0.2">
      <c r="A158" s="93" t="s">
        <v>291</v>
      </c>
      <c r="B158" s="94"/>
      <c r="C158" s="94"/>
      <c r="D158" s="94"/>
      <c r="E158" s="94"/>
      <c r="F158" s="94"/>
      <c r="G158" s="95" t="s">
        <v>433</v>
      </c>
      <c r="H158" s="96"/>
      <c r="I158" s="96"/>
      <c r="J158" s="96"/>
      <c r="K158" s="97"/>
      <c r="L158" s="97"/>
      <c r="M158" s="97"/>
      <c r="N158" s="97"/>
      <c r="O158" s="98"/>
      <c r="P158" s="98"/>
      <c r="Q158" s="98"/>
      <c r="R158" s="98"/>
      <c r="S158" s="98"/>
    </row>
    <row r="159" spans="1:19" x14ac:dyDescent="0.2">
      <c r="A159" s="93" t="s">
        <v>292</v>
      </c>
      <c r="B159" s="94"/>
      <c r="C159" s="94"/>
      <c r="D159" s="94"/>
      <c r="E159" s="94"/>
      <c r="F159" s="94"/>
      <c r="G159" s="95" t="s">
        <v>433</v>
      </c>
      <c r="H159" s="96"/>
      <c r="I159" s="96"/>
      <c r="J159" s="96"/>
      <c r="K159" s="97"/>
      <c r="L159" s="97"/>
      <c r="M159" s="97"/>
      <c r="N159" s="97"/>
      <c r="O159" s="98"/>
      <c r="P159" s="98"/>
      <c r="Q159" s="98"/>
      <c r="R159" s="98"/>
      <c r="S159" s="98"/>
    </row>
    <row r="160" spans="1:19" x14ac:dyDescent="0.2">
      <c r="A160" s="93" t="s">
        <v>293</v>
      </c>
      <c r="B160" s="94"/>
      <c r="C160" s="94"/>
      <c r="D160" s="94"/>
      <c r="E160" s="94"/>
      <c r="F160" s="94"/>
      <c r="G160" s="95" t="s">
        <v>433</v>
      </c>
      <c r="H160" s="96"/>
      <c r="I160" s="96"/>
      <c r="J160" s="96"/>
      <c r="K160" s="97"/>
      <c r="L160" s="97"/>
      <c r="M160" s="97"/>
      <c r="N160" s="97"/>
      <c r="O160" s="98"/>
      <c r="P160" s="98"/>
      <c r="Q160" s="98"/>
      <c r="R160" s="98"/>
      <c r="S160" s="98"/>
    </row>
    <row r="161" spans="1:19" x14ac:dyDescent="0.2">
      <c r="A161" s="93" t="s">
        <v>294</v>
      </c>
      <c r="B161" s="94"/>
      <c r="C161" s="94"/>
      <c r="D161" s="94"/>
      <c r="E161" s="94"/>
      <c r="F161" s="94"/>
      <c r="G161" s="95" t="s">
        <v>433</v>
      </c>
      <c r="H161" s="96"/>
      <c r="I161" s="96"/>
      <c r="J161" s="96"/>
      <c r="K161" s="97"/>
      <c r="L161" s="97"/>
      <c r="M161" s="97"/>
      <c r="N161" s="97"/>
      <c r="O161" s="98"/>
      <c r="P161" s="98"/>
      <c r="Q161" s="98"/>
      <c r="R161" s="98"/>
      <c r="S161" s="98"/>
    </row>
    <row r="162" spans="1:19" x14ac:dyDescent="0.2">
      <c r="A162" s="93" t="s">
        <v>295</v>
      </c>
      <c r="B162" s="94"/>
      <c r="C162" s="94"/>
      <c r="D162" s="94"/>
      <c r="E162" s="94"/>
      <c r="F162" s="94"/>
      <c r="G162" s="95" t="s">
        <v>433</v>
      </c>
      <c r="H162" s="96"/>
      <c r="I162" s="96"/>
      <c r="J162" s="96"/>
      <c r="K162" s="97"/>
      <c r="L162" s="97"/>
      <c r="M162" s="97"/>
      <c r="N162" s="97"/>
      <c r="O162" s="98"/>
      <c r="P162" s="98"/>
      <c r="Q162" s="98"/>
      <c r="R162" s="98"/>
      <c r="S162" s="98"/>
    </row>
    <row r="163" spans="1:19" x14ac:dyDescent="0.2">
      <c r="A163" s="93" t="s">
        <v>296</v>
      </c>
      <c r="B163" s="94"/>
      <c r="C163" s="94"/>
      <c r="D163" s="94"/>
      <c r="E163" s="94"/>
      <c r="F163" s="94"/>
      <c r="G163" s="95" t="s">
        <v>433</v>
      </c>
      <c r="H163" s="96"/>
      <c r="I163" s="96"/>
      <c r="J163" s="96"/>
      <c r="K163" s="97"/>
      <c r="L163" s="97"/>
      <c r="M163" s="97"/>
      <c r="N163" s="97"/>
      <c r="O163" s="98"/>
      <c r="P163" s="98"/>
      <c r="Q163" s="98"/>
      <c r="R163" s="98"/>
      <c r="S163" s="98"/>
    </row>
    <row r="164" spans="1:19" x14ac:dyDescent="0.2">
      <c r="A164" s="93" t="s">
        <v>297</v>
      </c>
      <c r="B164" s="94"/>
      <c r="C164" s="94"/>
      <c r="D164" s="94"/>
      <c r="E164" s="94"/>
      <c r="F164" s="94"/>
      <c r="G164" s="95" t="s">
        <v>433</v>
      </c>
      <c r="H164" s="96" t="s">
        <v>433</v>
      </c>
      <c r="I164" s="96"/>
      <c r="J164" s="96"/>
      <c r="K164" s="97"/>
      <c r="L164" s="97"/>
      <c r="M164" s="97"/>
      <c r="N164" s="97"/>
      <c r="O164" s="98"/>
      <c r="P164" s="98"/>
      <c r="Q164" s="98"/>
      <c r="R164" s="98"/>
      <c r="S164" s="98"/>
    </row>
    <row r="165" spans="1:19" x14ac:dyDescent="0.2">
      <c r="A165" s="93" t="s">
        <v>298</v>
      </c>
      <c r="B165" s="94"/>
      <c r="C165" s="94"/>
      <c r="D165" s="94"/>
      <c r="E165" s="94"/>
      <c r="F165" s="94"/>
      <c r="G165" s="95" t="s">
        <v>433</v>
      </c>
      <c r="H165" s="96"/>
      <c r="I165" s="96"/>
      <c r="J165" s="96"/>
      <c r="K165" s="97"/>
      <c r="L165" s="97"/>
      <c r="M165" s="97"/>
      <c r="N165" s="97"/>
      <c r="O165" s="98"/>
      <c r="P165" s="98"/>
      <c r="Q165" s="98"/>
      <c r="R165" s="98"/>
      <c r="S165" s="98"/>
    </row>
    <row r="166" spans="1:19" x14ac:dyDescent="0.2">
      <c r="A166" s="93" t="s">
        <v>437</v>
      </c>
      <c r="B166" s="94"/>
      <c r="C166" s="94"/>
      <c r="D166" s="94"/>
      <c r="E166" s="94"/>
      <c r="F166" s="94"/>
      <c r="G166" s="95"/>
      <c r="H166" s="96"/>
      <c r="I166" s="96"/>
      <c r="J166" s="96"/>
      <c r="K166" s="97"/>
      <c r="L166" s="97"/>
      <c r="M166" s="97"/>
      <c r="N166" s="97"/>
      <c r="O166" s="98"/>
      <c r="P166" s="98"/>
      <c r="Q166" s="98"/>
      <c r="R166" s="98"/>
      <c r="S166" s="98"/>
    </row>
    <row r="167" spans="1:19" x14ac:dyDescent="0.2">
      <c r="A167" s="93" t="s">
        <v>299</v>
      </c>
      <c r="B167" s="94"/>
      <c r="C167" s="94"/>
      <c r="D167" s="94"/>
      <c r="E167" s="94"/>
      <c r="F167" s="94"/>
      <c r="G167" s="95" t="s">
        <v>433</v>
      </c>
      <c r="H167" s="96"/>
      <c r="I167" s="96"/>
      <c r="J167" s="96"/>
      <c r="K167" s="97"/>
      <c r="L167" s="97"/>
      <c r="M167" s="97"/>
      <c r="N167" s="97"/>
      <c r="O167" s="98"/>
      <c r="P167" s="98"/>
      <c r="Q167" s="98"/>
      <c r="R167" s="98"/>
      <c r="S167" s="98"/>
    </row>
    <row r="168" spans="1:19" x14ac:dyDescent="0.2">
      <c r="A168" s="93" t="s">
        <v>300</v>
      </c>
      <c r="B168" s="94"/>
      <c r="C168" s="94"/>
      <c r="D168" s="94"/>
      <c r="E168" s="94"/>
      <c r="F168" s="94"/>
      <c r="G168" s="95" t="s">
        <v>433</v>
      </c>
      <c r="H168" s="96"/>
      <c r="I168" s="96"/>
      <c r="J168" s="96"/>
      <c r="K168" s="97"/>
      <c r="L168" s="97"/>
      <c r="M168" s="97"/>
      <c r="N168" s="97"/>
      <c r="O168" s="98"/>
      <c r="P168" s="98"/>
      <c r="Q168" s="98"/>
      <c r="R168" s="98"/>
      <c r="S168" s="98"/>
    </row>
    <row r="169" spans="1:19" x14ac:dyDescent="0.2">
      <c r="A169" s="93" t="s">
        <v>438</v>
      </c>
      <c r="B169" s="94"/>
      <c r="C169" s="94"/>
      <c r="D169" s="94"/>
      <c r="E169" s="94"/>
      <c r="F169" s="94"/>
      <c r="G169" s="95"/>
      <c r="H169" s="96" t="s">
        <v>433</v>
      </c>
      <c r="I169" s="96"/>
      <c r="J169" s="96"/>
      <c r="K169" s="97"/>
      <c r="L169" s="97"/>
      <c r="M169" s="97"/>
      <c r="N169" s="97"/>
      <c r="O169" s="98"/>
      <c r="P169" s="98"/>
      <c r="Q169" s="98"/>
      <c r="R169" s="98"/>
      <c r="S169" s="98"/>
    </row>
    <row r="170" spans="1:19" x14ac:dyDescent="0.2">
      <c r="A170" s="93" t="s">
        <v>301</v>
      </c>
      <c r="B170" s="94"/>
      <c r="C170" s="94"/>
      <c r="D170" s="94"/>
      <c r="E170" s="94"/>
      <c r="F170" s="94"/>
      <c r="G170" s="95" t="s">
        <v>433</v>
      </c>
      <c r="H170" s="96"/>
      <c r="I170" s="96"/>
      <c r="J170" s="96"/>
      <c r="K170" s="97"/>
      <c r="L170" s="97"/>
      <c r="M170" s="97"/>
      <c r="N170" s="97"/>
      <c r="O170" s="98"/>
      <c r="P170" s="98"/>
      <c r="Q170" s="98"/>
      <c r="R170" s="98"/>
      <c r="S170" s="98" t="s">
        <v>433</v>
      </c>
    </row>
    <row r="171" spans="1:19" x14ac:dyDescent="0.2">
      <c r="A171" s="93" t="s">
        <v>302</v>
      </c>
      <c r="B171" s="94"/>
      <c r="C171" s="94"/>
      <c r="D171" s="94"/>
      <c r="E171" s="94"/>
      <c r="F171" s="94"/>
      <c r="G171" s="95" t="s">
        <v>433</v>
      </c>
      <c r="H171" s="96"/>
      <c r="I171" s="96"/>
      <c r="J171" s="96"/>
      <c r="K171" s="97"/>
      <c r="L171" s="97"/>
      <c r="M171" s="97"/>
      <c r="N171" s="97"/>
      <c r="O171" s="98"/>
      <c r="P171" s="98"/>
      <c r="Q171" s="98"/>
      <c r="R171" s="98"/>
      <c r="S171" s="98"/>
    </row>
    <row r="172" spans="1:19" x14ac:dyDescent="0.2">
      <c r="A172" s="93" t="s">
        <v>303</v>
      </c>
      <c r="B172" s="94"/>
      <c r="C172" s="94"/>
      <c r="D172" s="94"/>
      <c r="E172" s="94"/>
      <c r="F172" s="94"/>
      <c r="G172" s="95" t="s">
        <v>433</v>
      </c>
      <c r="H172" s="96"/>
      <c r="I172" s="96"/>
      <c r="J172" s="96"/>
      <c r="K172" s="97"/>
      <c r="L172" s="97"/>
      <c r="M172" s="97"/>
      <c r="N172" s="97"/>
      <c r="O172" s="98"/>
      <c r="P172" s="98"/>
      <c r="Q172" s="98"/>
      <c r="R172" s="98"/>
      <c r="S172" s="98"/>
    </row>
    <row r="173" spans="1:19" x14ac:dyDescent="0.2">
      <c r="A173" s="93" t="s">
        <v>439</v>
      </c>
      <c r="B173" s="94"/>
      <c r="C173" s="94"/>
      <c r="D173" s="94"/>
      <c r="E173" s="94"/>
      <c r="F173" s="94"/>
      <c r="G173" s="95"/>
      <c r="H173" s="96" t="s">
        <v>433</v>
      </c>
      <c r="I173" s="96"/>
      <c r="J173" s="96"/>
      <c r="K173" s="97"/>
      <c r="L173" s="97"/>
      <c r="M173" s="97"/>
      <c r="N173" s="97"/>
      <c r="O173" s="98"/>
      <c r="P173" s="98"/>
      <c r="Q173" s="98"/>
      <c r="R173" s="98"/>
      <c r="S173" s="98"/>
    </row>
    <row r="174" spans="1:19" x14ac:dyDescent="0.2">
      <c r="A174" s="93" t="s">
        <v>304</v>
      </c>
      <c r="B174" s="94"/>
      <c r="C174" s="94"/>
      <c r="D174" s="94"/>
      <c r="E174" s="94"/>
      <c r="F174" s="94"/>
      <c r="G174" s="95" t="s">
        <v>433</v>
      </c>
      <c r="H174" s="96"/>
      <c r="I174" s="96"/>
      <c r="J174" s="96"/>
      <c r="K174" s="97"/>
      <c r="L174" s="97"/>
      <c r="M174" s="97"/>
      <c r="N174" s="97"/>
      <c r="O174" s="98"/>
      <c r="P174" s="98"/>
      <c r="Q174" s="98"/>
      <c r="R174" s="98"/>
      <c r="S174" s="98"/>
    </row>
    <row r="175" spans="1:19" x14ac:dyDescent="0.2">
      <c r="A175" s="93" t="s">
        <v>305</v>
      </c>
      <c r="B175" s="94"/>
      <c r="C175" s="94"/>
      <c r="D175" s="94"/>
      <c r="E175" s="94"/>
      <c r="F175" s="94"/>
      <c r="G175" s="95" t="s">
        <v>433</v>
      </c>
      <c r="H175" s="96"/>
      <c r="I175" s="96"/>
      <c r="J175" s="96"/>
      <c r="K175" s="97"/>
      <c r="L175" s="97"/>
      <c r="M175" s="97"/>
      <c r="N175" s="97"/>
      <c r="O175" s="98"/>
      <c r="P175" s="98"/>
      <c r="Q175" s="98"/>
      <c r="R175" s="98"/>
      <c r="S175" s="98"/>
    </row>
    <row r="176" spans="1:19" x14ac:dyDescent="0.2">
      <c r="A176" s="93" t="s">
        <v>306</v>
      </c>
      <c r="B176" s="94"/>
      <c r="C176" s="94"/>
      <c r="D176" s="94"/>
      <c r="E176" s="94"/>
      <c r="F176" s="94"/>
      <c r="G176" s="95" t="s">
        <v>433</v>
      </c>
      <c r="H176" s="96"/>
      <c r="I176" s="96"/>
      <c r="J176" s="96"/>
      <c r="K176" s="97"/>
      <c r="L176" s="97"/>
      <c r="M176" s="97"/>
      <c r="N176" s="97"/>
      <c r="O176" s="98"/>
      <c r="P176" s="98"/>
      <c r="Q176" s="98"/>
      <c r="R176" s="98"/>
      <c r="S176" s="98"/>
    </row>
    <row r="177" spans="1:19" x14ac:dyDescent="0.2">
      <c r="A177" s="93" t="s">
        <v>440</v>
      </c>
      <c r="B177" s="94"/>
      <c r="C177" s="94"/>
      <c r="D177" s="94"/>
      <c r="E177" s="94"/>
      <c r="F177" s="94"/>
      <c r="G177" s="95"/>
      <c r="H177" s="96" t="s">
        <v>433</v>
      </c>
      <c r="I177" s="96"/>
      <c r="J177" s="96"/>
      <c r="K177" s="97"/>
      <c r="L177" s="97"/>
      <c r="M177" s="97"/>
      <c r="N177" s="97"/>
      <c r="O177" s="98"/>
      <c r="P177" s="98"/>
      <c r="Q177" s="98"/>
      <c r="R177" s="98"/>
      <c r="S177" s="98"/>
    </row>
    <row r="178" spans="1:19" x14ac:dyDescent="0.2">
      <c r="A178" s="93" t="s">
        <v>307</v>
      </c>
      <c r="B178" s="94"/>
      <c r="C178" s="94"/>
      <c r="D178" s="94"/>
      <c r="E178" s="94"/>
      <c r="F178" s="94"/>
      <c r="G178" s="95" t="s">
        <v>433</v>
      </c>
      <c r="H178" s="96"/>
      <c r="I178" s="96"/>
      <c r="J178" s="96"/>
      <c r="K178" s="97"/>
      <c r="L178" s="97"/>
      <c r="M178" s="97"/>
      <c r="N178" s="97"/>
      <c r="O178" s="98"/>
      <c r="P178" s="98"/>
      <c r="Q178" s="98"/>
      <c r="R178" s="98"/>
      <c r="S178" s="98"/>
    </row>
    <row r="179" spans="1:19" x14ac:dyDescent="0.2">
      <c r="A179" s="93" t="s">
        <v>441</v>
      </c>
      <c r="B179" s="94"/>
      <c r="C179" s="94"/>
      <c r="D179" s="94"/>
      <c r="E179" s="94"/>
      <c r="F179" s="94"/>
      <c r="G179" s="95"/>
      <c r="H179" s="96" t="s">
        <v>433</v>
      </c>
      <c r="I179" s="96"/>
      <c r="J179" s="96"/>
      <c r="K179" s="97"/>
      <c r="L179" s="97"/>
      <c r="M179" s="97"/>
      <c r="N179" s="97"/>
      <c r="O179" s="98"/>
      <c r="P179" s="98"/>
      <c r="Q179" s="98"/>
      <c r="R179" s="98"/>
      <c r="S179" s="98"/>
    </row>
    <row r="180" spans="1:19" x14ac:dyDescent="0.2">
      <c r="A180" s="93" t="s">
        <v>308</v>
      </c>
      <c r="B180" s="94"/>
      <c r="C180" s="94"/>
      <c r="D180" s="94"/>
      <c r="E180" s="94"/>
      <c r="F180" s="94"/>
      <c r="G180" s="95" t="s">
        <v>433</v>
      </c>
      <c r="H180" s="96" t="s">
        <v>433</v>
      </c>
      <c r="I180" s="96"/>
      <c r="J180" s="96"/>
      <c r="K180" s="97"/>
      <c r="L180" s="97"/>
      <c r="M180" s="97"/>
      <c r="N180" s="97"/>
      <c r="O180" s="98"/>
      <c r="P180" s="98"/>
      <c r="Q180" s="98"/>
      <c r="R180" s="98"/>
      <c r="S180" s="98"/>
    </row>
    <row r="181" spans="1:19" x14ac:dyDescent="0.2">
      <c r="A181" s="93" t="s">
        <v>309</v>
      </c>
      <c r="B181" s="94"/>
      <c r="C181" s="94"/>
      <c r="D181" s="94"/>
      <c r="E181" s="94"/>
      <c r="F181" s="94"/>
      <c r="G181" s="95" t="s">
        <v>433</v>
      </c>
      <c r="H181" s="96"/>
      <c r="I181" s="96"/>
      <c r="J181" s="96"/>
      <c r="K181" s="97"/>
      <c r="L181" s="97"/>
      <c r="M181" s="97"/>
      <c r="N181" s="97"/>
      <c r="O181" s="98"/>
      <c r="P181" s="98"/>
      <c r="Q181" s="98"/>
      <c r="R181" s="98"/>
      <c r="S181" s="98"/>
    </row>
    <row r="182" spans="1:19" x14ac:dyDescent="0.2">
      <c r="A182" s="93" t="s">
        <v>310</v>
      </c>
      <c r="B182" s="94"/>
      <c r="C182" s="94"/>
      <c r="D182" s="94"/>
      <c r="E182" s="94"/>
      <c r="F182" s="94"/>
      <c r="G182" s="95" t="s">
        <v>433</v>
      </c>
      <c r="H182" s="96"/>
      <c r="I182" s="96"/>
      <c r="J182" s="96"/>
      <c r="K182" s="97"/>
      <c r="L182" s="97"/>
      <c r="M182" s="97"/>
      <c r="N182" s="97"/>
      <c r="O182" s="98"/>
      <c r="P182" s="98"/>
      <c r="Q182" s="98"/>
      <c r="R182" s="98"/>
      <c r="S182" s="98"/>
    </row>
    <row r="183" spans="1:19" x14ac:dyDescent="0.2">
      <c r="A183" s="93" t="s">
        <v>311</v>
      </c>
      <c r="B183" s="94"/>
      <c r="C183" s="94"/>
      <c r="D183" s="94"/>
      <c r="E183" s="94"/>
      <c r="F183" s="94"/>
      <c r="G183" s="95" t="s">
        <v>433</v>
      </c>
      <c r="H183" s="96"/>
      <c r="I183" s="96"/>
      <c r="J183" s="96"/>
      <c r="K183" s="97"/>
      <c r="L183" s="97"/>
      <c r="M183" s="97"/>
      <c r="N183" s="97"/>
      <c r="O183" s="98"/>
      <c r="P183" s="98"/>
      <c r="Q183" s="98"/>
      <c r="R183" s="98"/>
      <c r="S183" s="98"/>
    </row>
    <row r="184" spans="1:19" x14ac:dyDescent="0.2">
      <c r="A184" s="93" t="s">
        <v>312</v>
      </c>
      <c r="B184" s="94"/>
      <c r="C184" s="94"/>
      <c r="D184" s="94"/>
      <c r="E184" s="94"/>
      <c r="F184" s="94"/>
      <c r="G184" s="95" t="s">
        <v>433</v>
      </c>
      <c r="H184" s="96"/>
      <c r="I184" s="96"/>
      <c r="J184" s="96"/>
      <c r="K184" s="97"/>
      <c r="L184" s="97"/>
      <c r="M184" s="97"/>
      <c r="N184" s="97"/>
      <c r="O184" s="98"/>
      <c r="P184" s="98"/>
      <c r="Q184" s="98"/>
      <c r="R184" s="98"/>
      <c r="S184" s="98"/>
    </row>
    <row r="185" spans="1:19" x14ac:dyDescent="0.2">
      <c r="A185" s="93" t="s">
        <v>442</v>
      </c>
      <c r="B185" s="94"/>
      <c r="C185" s="94"/>
      <c r="D185" s="94"/>
      <c r="E185" s="94"/>
      <c r="F185" s="94"/>
      <c r="G185" s="95"/>
      <c r="H185" s="96"/>
      <c r="I185" s="96"/>
      <c r="J185" s="96"/>
      <c r="K185" s="97"/>
      <c r="L185" s="97"/>
      <c r="M185" s="97"/>
      <c r="N185" s="97"/>
      <c r="O185" s="98"/>
      <c r="P185" s="98"/>
      <c r="Q185" s="98"/>
      <c r="R185" s="98"/>
      <c r="S185" s="98"/>
    </row>
    <row r="186" spans="1:19" x14ac:dyDescent="0.2">
      <c r="A186" s="93" t="s">
        <v>313</v>
      </c>
      <c r="B186" s="94"/>
      <c r="C186" s="94"/>
      <c r="D186" s="94"/>
      <c r="E186" s="94"/>
      <c r="F186" s="94"/>
      <c r="G186" s="95" t="s">
        <v>433</v>
      </c>
      <c r="H186" s="96"/>
      <c r="I186" s="96"/>
      <c r="J186" s="96"/>
      <c r="K186" s="97"/>
      <c r="L186" s="97"/>
      <c r="M186" s="97"/>
      <c r="N186" s="97"/>
      <c r="O186" s="98"/>
      <c r="P186" s="98"/>
      <c r="Q186" s="98"/>
      <c r="R186" s="98"/>
      <c r="S186" s="98"/>
    </row>
    <row r="187" spans="1:19" x14ac:dyDescent="0.2">
      <c r="A187" s="93" t="s">
        <v>314</v>
      </c>
      <c r="B187" s="94"/>
      <c r="C187" s="94"/>
      <c r="D187" s="94"/>
      <c r="E187" s="94"/>
      <c r="F187" s="94"/>
      <c r="G187" s="95" t="s">
        <v>433</v>
      </c>
      <c r="H187" s="96"/>
      <c r="I187" s="96"/>
      <c r="J187" s="96"/>
      <c r="K187" s="97"/>
      <c r="L187" s="97"/>
      <c r="M187" s="97"/>
      <c r="N187" s="97"/>
      <c r="O187" s="98"/>
      <c r="P187" s="98"/>
      <c r="Q187" s="98"/>
      <c r="R187" s="98"/>
      <c r="S187" s="98"/>
    </row>
    <row r="188" spans="1:19" x14ac:dyDescent="0.2">
      <c r="A188" s="93" t="s">
        <v>315</v>
      </c>
      <c r="B188" s="94"/>
      <c r="C188" s="94"/>
      <c r="D188" s="94"/>
      <c r="E188" s="94"/>
      <c r="F188" s="94"/>
      <c r="G188" s="95" t="s">
        <v>433</v>
      </c>
      <c r="H188" s="96" t="s">
        <v>433</v>
      </c>
      <c r="I188" s="96"/>
      <c r="J188" s="96"/>
      <c r="K188" s="97"/>
      <c r="L188" s="97"/>
      <c r="M188" s="97"/>
      <c r="N188" s="97"/>
      <c r="O188" s="98"/>
      <c r="P188" s="98"/>
      <c r="Q188" s="98"/>
      <c r="R188" s="98"/>
      <c r="S188" s="98"/>
    </row>
    <row r="189" spans="1:19" x14ac:dyDescent="0.2">
      <c r="A189" s="93" t="s">
        <v>316</v>
      </c>
      <c r="B189" s="94"/>
      <c r="C189" s="94"/>
      <c r="D189" s="94"/>
      <c r="E189" s="94"/>
      <c r="F189" s="94"/>
      <c r="G189" s="95" t="s">
        <v>433</v>
      </c>
      <c r="H189" s="96"/>
      <c r="I189" s="96"/>
      <c r="J189" s="96"/>
      <c r="K189" s="97"/>
      <c r="L189" s="97"/>
      <c r="M189" s="97"/>
      <c r="N189" s="97"/>
      <c r="O189" s="98"/>
      <c r="P189" s="98"/>
      <c r="Q189" s="98"/>
      <c r="R189" s="98"/>
      <c r="S189" s="98"/>
    </row>
    <row r="190" spans="1:19" x14ac:dyDescent="0.2">
      <c r="A190" s="93" t="s">
        <v>317</v>
      </c>
      <c r="B190" s="94"/>
      <c r="C190" s="94"/>
      <c r="D190" s="94"/>
      <c r="E190" s="94"/>
      <c r="F190" s="94"/>
      <c r="G190" s="95" t="s">
        <v>433</v>
      </c>
      <c r="H190" s="96"/>
      <c r="I190" s="96"/>
      <c r="J190" s="96"/>
      <c r="K190" s="97"/>
      <c r="L190" s="97"/>
      <c r="M190" s="97"/>
      <c r="N190" s="97"/>
      <c r="O190" s="98"/>
      <c r="P190" s="98"/>
      <c r="Q190" s="98"/>
      <c r="R190" s="98"/>
      <c r="S190" s="98"/>
    </row>
    <row r="191" spans="1:19" x14ac:dyDescent="0.2">
      <c r="A191" s="93" t="s">
        <v>318</v>
      </c>
      <c r="B191" s="94"/>
      <c r="C191" s="94"/>
      <c r="D191" s="94"/>
      <c r="E191" s="94"/>
      <c r="F191" s="94"/>
      <c r="G191" s="95" t="s">
        <v>433</v>
      </c>
      <c r="H191" s="96"/>
      <c r="I191" s="96"/>
      <c r="J191" s="96"/>
      <c r="K191" s="97"/>
      <c r="L191" s="97"/>
      <c r="M191" s="97"/>
      <c r="N191" s="97"/>
      <c r="O191" s="98"/>
      <c r="P191" s="98"/>
      <c r="Q191" s="98"/>
      <c r="R191" s="98"/>
      <c r="S191" s="98"/>
    </row>
    <row r="192" spans="1:19" x14ac:dyDescent="0.2">
      <c r="A192" s="93" t="s">
        <v>319</v>
      </c>
      <c r="B192" s="94"/>
      <c r="C192" s="94"/>
      <c r="D192" s="94"/>
      <c r="E192" s="94"/>
      <c r="F192" s="94"/>
      <c r="G192" s="95" t="s">
        <v>433</v>
      </c>
      <c r="H192" s="96"/>
      <c r="I192" s="96"/>
      <c r="J192" s="96"/>
      <c r="K192" s="97"/>
      <c r="L192" s="97"/>
      <c r="M192" s="97"/>
      <c r="N192" s="97"/>
      <c r="O192" s="98"/>
      <c r="P192" s="98"/>
      <c r="Q192" s="98"/>
      <c r="R192" s="98"/>
      <c r="S192" s="98"/>
    </row>
    <row r="193" spans="1:19" x14ac:dyDescent="0.2">
      <c r="A193" s="93" t="s">
        <v>320</v>
      </c>
      <c r="B193" s="94"/>
      <c r="C193" s="94"/>
      <c r="D193" s="94"/>
      <c r="E193" s="94"/>
      <c r="F193" s="94"/>
      <c r="G193" s="95" t="s">
        <v>433</v>
      </c>
      <c r="H193" s="96"/>
      <c r="I193" s="96"/>
      <c r="J193" s="96"/>
      <c r="K193" s="97"/>
      <c r="L193" s="97"/>
      <c r="M193" s="97"/>
      <c r="N193" s="97"/>
      <c r="O193" s="98"/>
      <c r="P193" s="98"/>
      <c r="Q193" s="98"/>
      <c r="R193" s="98"/>
      <c r="S193" s="98"/>
    </row>
    <row r="194" spans="1:19" x14ac:dyDescent="0.2">
      <c r="A194" s="93" t="s">
        <v>321</v>
      </c>
      <c r="B194" s="94"/>
      <c r="C194" s="94"/>
      <c r="D194" s="94"/>
      <c r="E194" s="94"/>
      <c r="F194" s="94"/>
      <c r="G194" s="95" t="s">
        <v>433</v>
      </c>
      <c r="H194" s="96"/>
      <c r="I194" s="96"/>
      <c r="J194" s="96"/>
      <c r="K194" s="97"/>
      <c r="L194" s="97"/>
      <c r="M194" s="97"/>
      <c r="N194" s="97"/>
      <c r="O194" s="98"/>
      <c r="P194" s="98"/>
      <c r="Q194" s="98"/>
      <c r="R194" s="98"/>
      <c r="S194" s="98"/>
    </row>
    <row r="195" spans="1:19" x14ac:dyDescent="0.2">
      <c r="A195" s="93" t="s">
        <v>322</v>
      </c>
      <c r="B195" s="94"/>
      <c r="C195" s="94"/>
      <c r="D195" s="94"/>
      <c r="E195" s="94"/>
      <c r="F195" s="94"/>
      <c r="G195" s="95" t="s">
        <v>433</v>
      </c>
      <c r="H195" s="96"/>
      <c r="I195" s="96"/>
      <c r="J195" s="96"/>
      <c r="K195" s="97"/>
      <c r="L195" s="97"/>
      <c r="M195" s="97"/>
      <c r="N195" s="97"/>
      <c r="O195" s="98"/>
      <c r="P195" s="98"/>
      <c r="Q195" s="98"/>
      <c r="R195" s="98"/>
      <c r="S195" s="98"/>
    </row>
    <row r="196" spans="1:19" x14ac:dyDescent="0.2">
      <c r="A196" s="93" t="s">
        <v>323</v>
      </c>
      <c r="B196" s="94"/>
      <c r="C196" s="94"/>
      <c r="D196" s="94"/>
      <c r="E196" s="94"/>
      <c r="F196" s="94"/>
      <c r="G196" s="95" t="s">
        <v>433</v>
      </c>
      <c r="H196" s="96"/>
      <c r="I196" s="96"/>
      <c r="J196" s="96"/>
      <c r="K196" s="97"/>
      <c r="L196" s="97"/>
      <c r="M196" s="97"/>
      <c r="N196" s="97"/>
      <c r="O196" s="98"/>
      <c r="P196" s="98"/>
      <c r="Q196" s="98"/>
      <c r="R196" s="98"/>
      <c r="S196" s="98"/>
    </row>
    <row r="197" spans="1:19" x14ac:dyDescent="0.2">
      <c r="A197" s="93" t="s">
        <v>324</v>
      </c>
      <c r="B197" s="94"/>
      <c r="C197" s="94"/>
      <c r="D197" s="94"/>
      <c r="E197" s="94"/>
      <c r="F197" s="94"/>
      <c r="G197" s="95" t="s">
        <v>433</v>
      </c>
      <c r="H197" s="96"/>
      <c r="I197" s="96"/>
      <c r="J197" s="96"/>
      <c r="K197" s="97"/>
      <c r="L197" s="97"/>
      <c r="M197" s="97"/>
      <c r="N197" s="97"/>
      <c r="O197" s="98"/>
      <c r="P197" s="98"/>
      <c r="Q197" s="98"/>
      <c r="R197" s="98"/>
      <c r="S197" s="98"/>
    </row>
    <row r="198" spans="1:19" x14ac:dyDescent="0.2">
      <c r="A198" s="93" t="s">
        <v>325</v>
      </c>
      <c r="B198" s="94"/>
      <c r="C198" s="94"/>
      <c r="D198" s="94"/>
      <c r="E198" s="94"/>
      <c r="F198" s="94"/>
      <c r="G198" s="95" t="s">
        <v>433</v>
      </c>
      <c r="H198" s="96"/>
      <c r="I198" s="96"/>
      <c r="J198" s="96"/>
      <c r="K198" s="97"/>
      <c r="L198" s="97"/>
      <c r="M198" s="97"/>
      <c r="N198" s="97"/>
      <c r="O198" s="98"/>
      <c r="P198" s="98"/>
      <c r="Q198" s="98"/>
      <c r="R198" s="98"/>
      <c r="S198" s="98"/>
    </row>
    <row r="199" spans="1:19" x14ac:dyDescent="0.2">
      <c r="A199" s="93" t="s">
        <v>326</v>
      </c>
      <c r="B199" s="94"/>
      <c r="C199" s="94"/>
      <c r="D199" s="94"/>
      <c r="E199" s="94"/>
      <c r="F199" s="94"/>
      <c r="G199" s="95" t="s">
        <v>433</v>
      </c>
      <c r="H199" s="96"/>
      <c r="I199" s="96"/>
      <c r="J199" s="96"/>
      <c r="K199" s="97"/>
      <c r="L199" s="97"/>
      <c r="M199" s="97"/>
      <c r="N199" s="97"/>
      <c r="O199" s="98"/>
      <c r="P199" s="98"/>
      <c r="Q199" s="98"/>
      <c r="R199" s="98"/>
      <c r="S199" s="98"/>
    </row>
    <row r="200" spans="1:19" x14ac:dyDescent="0.2">
      <c r="A200" s="93" t="s">
        <v>327</v>
      </c>
      <c r="B200" s="94"/>
      <c r="C200" s="94"/>
      <c r="D200" s="94"/>
      <c r="E200" s="94"/>
      <c r="F200" s="94"/>
      <c r="G200" s="95" t="s">
        <v>433</v>
      </c>
      <c r="H200" s="96"/>
      <c r="I200" s="96"/>
      <c r="J200" s="96"/>
      <c r="K200" s="97"/>
      <c r="L200" s="97"/>
      <c r="M200" s="97"/>
      <c r="N200" s="97"/>
      <c r="O200" s="98"/>
      <c r="P200" s="98"/>
      <c r="Q200" s="98"/>
      <c r="R200" s="98"/>
      <c r="S200" s="98" t="s">
        <v>433</v>
      </c>
    </row>
    <row r="201" spans="1:19" x14ac:dyDescent="0.2">
      <c r="A201" s="93" t="s">
        <v>328</v>
      </c>
      <c r="B201" s="94"/>
      <c r="C201" s="94"/>
      <c r="D201" s="94"/>
      <c r="E201" s="94"/>
      <c r="F201" s="94"/>
      <c r="G201" s="95" t="s">
        <v>433</v>
      </c>
      <c r="H201" s="96"/>
      <c r="I201" s="96"/>
      <c r="J201" s="96"/>
      <c r="K201" s="97"/>
      <c r="L201" s="97"/>
      <c r="M201" s="97"/>
      <c r="N201" s="97"/>
      <c r="O201" s="98"/>
      <c r="P201" s="98"/>
      <c r="Q201" s="98"/>
      <c r="R201" s="98"/>
      <c r="S201" s="98"/>
    </row>
    <row r="202" spans="1:19" x14ac:dyDescent="0.2">
      <c r="A202" s="93" t="s">
        <v>329</v>
      </c>
      <c r="B202" s="94"/>
      <c r="C202" s="94"/>
      <c r="D202" s="94"/>
      <c r="E202" s="94"/>
      <c r="F202" s="94"/>
      <c r="G202" s="95" t="s">
        <v>433</v>
      </c>
      <c r="H202" s="96"/>
      <c r="I202" s="96"/>
      <c r="J202" s="96"/>
      <c r="K202" s="97"/>
      <c r="L202" s="97"/>
      <c r="M202" s="97"/>
      <c r="N202" s="97"/>
      <c r="O202" s="98"/>
      <c r="P202" s="98"/>
      <c r="Q202" s="98"/>
      <c r="R202" s="98"/>
      <c r="S202" s="98"/>
    </row>
    <row r="203" spans="1:19" x14ac:dyDescent="0.2">
      <c r="A203" s="93" t="s">
        <v>330</v>
      </c>
      <c r="B203" s="94"/>
      <c r="C203" s="94"/>
      <c r="D203" s="94"/>
      <c r="E203" s="94"/>
      <c r="F203" s="94"/>
      <c r="G203" s="95" t="s">
        <v>433</v>
      </c>
      <c r="H203" s="96" t="s">
        <v>433</v>
      </c>
      <c r="I203" s="96"/>
      <c r="J203" s="96"/>
      <c r="K203" s="97"/>
      <c r="L203" s="97"/>
      <c r="M203" s="97"/>
      <c r="N203" s="97"/>
      <c r="O203" s="98"/>
      <c r="P203" s="98"/>
      <c r="Q203" s="98"/>
      <c r="R203" s="98"/>
      <c r="S203" s="98"/>
    </row>
    <row r="204" spans="1:19" x14ac:dyDescent="0.2">
      <c r="A204" s="93" t="s">
        <v>331</v>
      </c>
      <c r="B204" s="94"/>
      <c r="C204" s="94"/>
      <c r="D204" s="94"/>
      <c r="E204" s="94"/>
      <c r="F204" s="94"/>
      <c r="G204" s="95" t="s">
        <v>433</v>
      </c>
      <c r="H204" s="96" t="s">
        <v>433</v>
      </c>
      <c r="I204" s="96"/>
      <c r="J204" s="96"/>
      <c r="K204" s="97"/>
      <c r="L204" s="97"/>
      <c r="M204" s="97"/>
      <c r="N204" s="97"/>
      <c r="O204" s="98"/>
      <c r="P204" s="98"/>
      <c r="Q204" s="98"/>
      <c r="R204" s="98"/>
      <c r="S204" s="98"/>
    </row>
    <row r="205" spans="1:19" x14ac:dyDescent="0.2">
      <c r="A205" s="93" t="s">
        <v>443</v>
      </c>
      <c r="B205" s="94"/>
      <c r="C205" s="94"/>
      <c r="D205" s="94"/>
      <c r="E205" s="94"/>
      <c r="F205" s="94"/>
      <c r="G205" s="95"/>
      <c r="H205" s="96"/>
      <c r="I205" s="96"/>
      <c r="J205" s="96"/>
      <c r="K205" s="97"/>
      <c r="L205" s="97"/>
      <c r="M205" s="97"/>
      <c r="N205" s="97"/>
      <c r="O205" s="98"/>
      <c r="P205" s="98"/>
      <c r="Q205" s="98"/>
      <c r="R205" s="98"/>
      <c r="S205" s="98"/>
    </row>
    <row r="206" spans="1:19" x14ac:dyDescent="0.2">
      <c r="A206" s="93" t="s">
        <v>332</v>
      </c>
      <c r="B206" s="94"/>
      <c r="C206" s="94"/>
      <c r="D206" s="94"/>
      <c r="E206" s="94"/>
      <c r="F206" s="94"/>
      <c r="G206" s="95" t="s">
        <v>433</v>
      </c>
      <c r="H206" s="96"/>
      <c r="I206" s="96"/>
      <c r="J206" s="96"/>
      <c r="K206" s="97"/>
      <c r="L206" s="97"/>
      <c r="M206" s="97"/>
      <c r="N206" s="97"/>
      <c r="O206" s="98"/>
      <c r="P206" s="98"/>
      <c r="Q206" s="98"/>
      <c r="R206" s="98"/>
      <c r="S206" s="98"/>
    </row>
    <row r="207" spans="1:19" x14ac:dyDescent="0.2">
      <c r="A207" s="93" t="s">
        <v>333</v>
      </c>
      <c r="B207" s="94"/>
      <c r="C207" s="94"/>
      <c r="D207" s="94"/>
      <c r="E207" s="94"/>
      <c r="F207" s="94"/>
      <c r="G207" s="95" t="s">
        <v>433</v>
      </c>
      <c r="H207" s="96"/>
      <c r="I207" s="96"/>
      <c r="J207" s="96"/>
      <c r="K207" s="97"/>
      <c r="L207" s="97"/>
      <c r="M207" s="97"/>
      <c r="N207" s="97"/>
      <c r="O207" s="98"/>
      <c r="P207" s="98"/>
      <c r="Q207" s="98"/>
      <c r="R207" s="98"/>
      <c r="S207" s="98"/>
    </row>
    <row r="208" spans="1:19" x14ac:dyDescent="0.2">
      <c r="A208" s="93" t="s">
        <v>334</v>
      </c>
      <c r="B208" s="94"/>
      <c r="C208" s="94"/>
      <c r="D208" s="94"/>
      <c r="E208" s="94"/>
      <c r="F208" s="94"/>
      <c r="G208" s="95" t="s">
        <v>433</v>
      </c>
      <c r="H208" s="96"/>
      <c r="I208" s="96"/>
      <c r="J208" s="96"/>
      <c r="K208" s="97"/>
      <c r="L208" s="97"/>
      <c r="M208" s="97"/>
      <c r="N208" s="97"/>
      <c r="O208" s="98"/>
      <c r="P208" s="98"/>
      <c r="Q208" s="98"/>
      <c r="R208" s="98"/>
      <c r="S208" s="98"/>
    </row>
    <row r="209" spans="1:19" x14ac:dyDescent="0.2">
      <c r="A209" s="93" t="s">
        <v>444</v>
      </c>
      <c r="B209" s="94"/>
      <c r="C209" s="94"/>
      <c r="D209" s="94"/>
      <c r="E209" s="94"/>
      <c r="F209" s="94"/>
      <c r="G209" s="95"/>
      <c r="H209" s="96"/>
      <c r="I209" s="96"/>
      <c r="J209" s="96"/>
      <c r="K209" s="97"/>
      <c r="L209" s="97"/>
      <c r="M209" s="97"/>
      <c r="N209" s="97"/>
      <c r="O209" s="98"/>
      <c r="P209" s="98"/>
      <c r="Q209" s="98"/>
      <c r="R209" s="98"/>
      <c r="S209" s="98"/>
    </row>
    <row r="210" spans="1:19" x14ac:dyDescent="0.2">
      <c r="A210" s="93" t="s">
        <v>335</v>
      </c>
      <c r="B210" s="94"/>
      <c r="C210" s="94"/>
      <c r="D210" s="94"/>
      <c r="E210" s="94"/>
      <c r="F210" s="94"/>
      <c r="G210" s="95" t="s">
        <v>433</v>
      </c>
      <c r="H210" s="96"/>
      <c r="I210" s="96"/>
      <c r="J210" s="96"/>
      <c r="K210" s="97"/>
      <c r="L210" s="97"/>
      <c r="M210" s="97"/>
      <c r="N210" s="97"/>
      <c r="O210" s="98"/>
      <c r="P210" s="98"/>
      <c r="Q210" s="98"/>
      <c r="R210" s="98"/>
      <c r="S210" s="98"/>
    </row>
    <row r="211" spans="1:19" x14ac:dyDescent="0.2">
      <c r="A211" s="93" t="s">
        <v>336</v>
      </c>
      <c r="B211" s="94"/>
      <c r="C211" s="94"/>
      <c r="D211" s="94"/>
      <c r="E211" s="94"/>
      <c r="F211" s="94"/>
      <c r="G211" s="95" t="s">
        <v>433</v>
      </c>
      <c r="H211" s="96"/>
      <c r="I211" s="96"/>
      <c r="J211" s="96"/>
      <c r="K211" s="97"/>
      <c r="L211" s="97"/>
      <c r="M211" s="97"/>
      <c r="N211" s="97"/>
      <c r="O211" s="98"/>
      <c r="P211" s="98"/>
      <c r="Q211" s="98"/>
      <c r="R211" s="98"/>
      <c r="S211" s="98"/>
    </row>
    <row r="212" spans="1:19" x14ac:dyDescent="0.2">
      <c r="A212" s="93" t="s">
        <v>337</v>
      </c>
      <c r="B212" s="94"/>
      <c r="C212" s="94"/>
      <c r="D212" s="94"/>
      <c r="E212" s="94"/>
      <c r="F212" s="94"/>
      <c r="G212" s="95" t="s">
        <v>433</v>
      </c>
      <c r="H212" s="96"/>
      <c r="I212" s="96"/>
      <c r="J212" s="96"/>
      <c r="K212" s="97"/>
      <c r="L212" s="97"/>
      <c r="M212" s="97"/>
      <c r="N212" s="97"/>
      <c r="O212" s="98"/>
      <c r="P212" s="98"/>
      <c r="Q212" s="98"/>
      <c r="R212" s="98"/>
      <c r="S212" s="98"/>
    </row>
    <row r="213" spans="1:19" x14ac:dyDescent="0.2">
      <c r="A213" s="93" t="s">
        <v>445</v>
      </c>
      <c r="B213" s="94"/>
      <c r="C213" s="94"/>
      <c r="D213" s="94"/>
      <c r="E213" s="94"/>
      <c r="F213" s="94"/>
      <c r="G213" s="95"/>
      <c r="H213" s="96"/>
      <c r="I213" s="96"/>
      <c r="J213" s="96"/>
      <c r="K213" s="97"/>
      <c r="L213" s="97"/>
      <c r="M213" s="97"/>
      <c r="N213" s="97"/>
      <c r="O213" s="98"/>
      <c r="P213" s="98"/>
      <c r="Q213" s="98"/>
      <c r="R213" s="98"/>
      <c r="S213" s="98"/>
    </row>
    <row r="214" spans="1:19" x14ac:dyDescent="0.2">
      <c r="A214" s="93" t="s">
        <v>446</v>
      </c>
      <c r="B214" s="94"/>
      <c r="C214" s="94"/>
      <c r="D214" s="94"/>
      <c r="E214" s="94"/>
      <c r="F214" s="94"/>
      <c r="G214" s="95"/>
      <c r="H214" s="96"/>
      <c r="I214" s="96"/>
      <c r="J214" s="96"/>
      <c r="K214" s="97"/>
      <c r="L214" s="97"/>
      <c r="M214" s="97"/>
      <c r="N214" s="97"/>
      <c r="O214" s="98"/>
      <c r="P214" s="98"/>
      <c r="Q214" s="98"/>
      <c r="R214" s="98"/>
      <c r="S214" s="98"/>
    </row>
    <row r="215" spans="1:19" x14ac:dyDescent="0.2">
      <c r="A215" s="93" t="s">
        <v>447</v>
      </c>
      <c r="B215" s="94"/>
      <c r="C215" s="94"/>
      <c r="D215" s="94"/>
      <c r="E215" s="94"/>
      <c r="F215" s="94"/>
      <c r="G215" s="95"/>
      <c r="H215" s="96" t="s">
        <v>433</v>
      </c>
      <c r="I215" s="96"/>
      <c r="J215" s="96"/>
      <c r="K215" s="97"/>
      <c r="L215" s="97"/>
      <c r="M215" s="97"/>
      <c r="N215" s="97"/>
      <c r="O215" s="98"/>
      <c r="P215" s="98"/>
      <c r="Q215" s="98"/>
      <c r="R215" s="98"/>
      <c r="S215" s="98"/>
    </row>
    <row r="216" spans="1:19" x14ac:dyDescent="0.2">
      <c r="A216" s="93" t="s">
        <v>448</v>
      </c>
      <c r="B216" s="94"/>
      <c r="C216" s="94"/>
      <c r="D216" s="94"/>
      <c r="E216" s="94"/>
      <c r="F216" s="94"/>
      <c r="G216" s="95"/>
      <c r="H216" s="96"/>
      <c r="I216" s="96"/>
      <c r="J216" s="96"/>
      <c r="K216" s="97"/>
      <c r="L216" s="97"/>
      <c r="M216" s="97"/>
      <c r="N216" s="97"/>
      <c r="O216" s="98"/>
      <c r="P216" s="98"/>
      <c r="Q216" s="98"/>
      <c r="R216" s="98"/>
      <c r="S216" s="98"/>
    </row>
    <row r="217" spans="1:19" x14ac:dyDescent="0.2">
      <c r="A217" s="93" t="s">
        <v>497</v>
      </c>
      <c r="B217" s="94"/>
      <c r="C217" s="94"/>
      <c r="D217" s="94"/>
      <c r="E217" s="94"/>
      <c r="F217" s="94"/>
      <c r="G217" s="95"/>
      <c r="H217" s="96" t="s">
        <v>433</v>
      </c>
      <c r="I217" s="96"/>
      <c r="J217" s="96" t="s">
        <v>433</v>
      </c>
      <c r="K217" s="97"/>
      <c r="L217" s="97"/>
      <c r="M217" s="97"/>
      <c r="N217" s="97"/>
      <c r="O217" s="98"/>
      <c r="P217" s="98"/>
      <c r="Q217" s="98"/>
      <c r="R217" s="98" t="s">
        <v>403</v>
      </c>
      <c r="S217" s="98"/>
    </row>
    <row r="218" spans="1:19" x14ac:dyDescent="0.2">
      <c r="A218" s="93" t="s">
        <v>338</v>
      </c>
      <c r="B218" s="94"/>
      <c r="C218" s="94"/>
      <c r="D218" s="94"/>
      <c r="E218" s="94"/>
      <c r="F218" s="94"/>
      <c r="G218" s="95" t="s">
        <v>433</v>
      </c>
      <c r="H218" s="96" t="s">
        <v>433</v>
      </c>
      <c r="I218" s="96"/>
      <c r="J218" s="96"/>
      <c r="K218" s="97"/>
      <c r="L218" s="97"/>
      <c r="M218" s="97"/>
      <c r="N218" s="97"/>
      <c r="O218" s="98"/>
      <c r="P218" s="98"/>
      <c r="Q218" s="98"/>
      <c r="R218" s="98"/>
      <c r="S218" s="98"/>
    </row>
    <row r="219" spans="1:19" x14ac:dyDescent="0.2">
      <c r="A219" s="93" t="s">
        <v>339</v>
      </c>
      <c r="B219" s="94"/>
      <c r="C219" s="94"/>
      <c r="D219" s="94"/>
      <c r="E219" s="94"/>
      <c r="F219" s="94"/>
      <c r="G219" s="95" t="s">
        <v>433</v>
      </c>
      <c r="H219" s="96"/>
      <c r="I219" s="96"/>
      <c r="J219" s="96"/>
      <c r="K219" s="97"/>
      <c r="L219" s="97"/>
      <c r="M219" s="97"/>
      <c r="N219" s="97"/>
      <c r="O219" s="98"/>
      <c r="P219" s="98"/>
      <c r="Q219" s="98"/>
      <c r="R219" s="98"/>
      <c r="S219" s="98"/>
    </row>
    <row r="220" spans="1:19" x14ac:dyDescent="0.2">
      <c r="A220" s="93" t="s">
        <v>340</v>
      </c>
      <c r="B220" s="94"/>
      <c r="C220" s="94"/>
      <c r="D220" s="94"/>
      <c r="E220" s="94"/>
      <c r="F220" s="94"/>
      <c r="G220" s="95" t="s">
        <v>433</v>
      </c>
      <c r="H220" s="96"/>
      <c r="I220" s="96"/>
      <c r="J220" s="96"/>
      <c r="K220" s="97"/>
      <c r="L220" s="97"/>
      <c r="M220" s="97"/>
      <c r="N220" s="97"/>
      <c r="O220" s="98"/>
      <c r="P220" s="98"/>
      <c r="Q220" s="98"/>
      <c r="R220" s="98"/>
      <c r="S220" s="98"/>
    </row>
    <row r="221" spans="1:19" x14ac:dyDescent="0.2">
      <c r="A221" s="93" t="s">
        <v>341</v>
      </c>
      <c r="B221" s="94"/>
      <c r="C221" s="94"/>
      <c r="D221" s="94"/>
      <c r="E221" s="94"/>
      <c r="F221" s="94"/>
      <c r="G221" s="95" t="s">
        <v>433</v>
      </c>
      <c r="H221" s="96"/>
      <c r="I221" s="96"/>
      <c r="J221" s="96"/>
      <c r="K221" s="97"/>
      <c r="L221" s="97"/>
      <c r="M221" s="97"/>
      <c r="N221" s="97"/>
      <c r="O221" s="98"/>
      <c r="P221" s="98"/>
      <c r="Q221" s="98"/>
      <c r="R221" s="98"/>
      <c r="S221" s="98"/>
    </row>
    <row r="222" spans="1:19" x14ac:dyDescent="0.2">
      <c r="A222" s="93" t="s">
        <v>342</v>
      </c>
      <c r="B222" s="94"/>
      <c r="C222" s="94"/>
      <c r="D222" s="94"/>
      <c r="E222" s="94"/>
      <c r="F222" s="94"/>
      <c r="G222" s="95" t="s">
        <v>433</v>
      </c>
      <c r="H222" s="96"/>
      <c r="I222" s="96"/>
      <c r="J222" s="96"/>
      <c r="K222" s="97"/>
      <c r="L222" s="97"/>
      <c r="M222" s="97"/>
      <c r="N222" s="97"/>
      <c r="O222" s="98"/>
      <c r="P222" s="98"/>
      <c r="Q222" s="98"/>
      <c r="R222" s="98"/>
      <c r="S222" s="98"/>
    </row>
    <row r="223" spans="1:19" x14ac:dyDescent="0.2">
      <c r="A223" s="93" t="s">
        <v>343</v>
      </c>
      <c r="B223" s="94"/>
      <c r="C223" s="94"/>
      <c r="D223" s="94"/>
      <c r="E223" s="94"/>
      <c r="F223" s="94"/>
      <c r="G223" s="95" t="s">
        <v>433</v>
      </c>
      <c r="H223" s="96"/>
      <c r="I223" s="96"/>
      <c r="J223" s="96"/>
      <c r="K223" s="97"/>
      <c r="L223" s="97"/>
      <c r="M223" s="97"/>
      <c r="N223" s="97"/>
      <c r="O223" s="98"/>
      <c r="P223" s="98"/>
      <c r="Q223" s="98"/>
      <c r="R223" s="98"/>
      <c r="S223" s="98"/>
    </row>
    <row r="224" spans="1:19" x14ac:dyDescent="0.2">
      <c r="A224" s="93" t="s">
        <v>449</v>
      </c>
      <c r="B224" s="94"/>
      <c r="C224" s="94"/>
      <c r="D224" s="94"/>
      <c r="E224" s="94"/>
      <c r="F224" s="94"/>
      <c r="G224" s="95"/>
      <c r="H224" s="96"/>
      <c r="I224" s="96"/>
      <c r="J224" s="96"/>
      <c r="K224" s="97"/>
      <c r="L224" s="97"/>
      <c r="M224" s="97"/>
      <c r="N224" s="97"/>
      <c r="O224" s="98"/>
      <c r="P224" s="98"/>
      <c r="Q224" s="98"/>
      <c r="R224" s="98"/>
      <c r="S224" s="98"/>
    </row>
    <row r="225" spans="1:19" x14ac:dyDescent="0.2">
      <c r="A225" s="93" t="s">
        <v>450</v>
      </c>
      <c r="B225" s="94"/>
      <c r="C225" s="94"/>
      <c r="D225" s="94"/>
      <c r="E225" s="94"/>
      <c r="F225" s="94"/>
      <c r="G225" s="95"/>
      <c r="H225" s="96"/>
      <c r="I225" s="96"/>
      <c r="J225" s="96"/>
      <c r="K225" s="97"/>
      <c r="L225" s="97"/>
      <c r="M225" s="97"/>
      <c r="N225" s="97"/>
      <c r="O225" s="98"/>
      <c r="P225" s="98"/>
      <c r="Q225" s="98"/>
      <c r="R225" s="98"/>
      <c r="S225" s="98"/>
    </row>
    <row r="226" spans="1:19" x14ac:dyDescent="0.2">
      <c r="A226" s="93" t="s">
        <v>451</v>
      </c>
      <c r="B226" s="94"/>
      <c r="C226" s="94"/>
      <c r="D226" s="94"/>
      <c r="E226" s="94"/>
      <c r="F226" s="94"/>
      <c r="G226" s="95"/>
      <c r="H226" s="96"/>
      <c r="I226" s="96"/>
      <c r="J226" s="96"/>
      <c r="K226" s="97"/>
      <c r="L226" s="97"/>
      <c r="M226" s="97"/>
      <c r="N226" s="97"/>
      <c r="O226" s="98"/>
      <c r="P226" s="98"/>
      <c r="Q226" s="98"/>
      <c r="R226" s="98"/>
      <c r="S226" s="98"/>
    </row>
    <row r="227" spans="1:19" x14ac:dyDescent="0.2">
      <c r="A227" s="93" t="s">
        <v>452</v>
      </c>
      <c r="B227" s="94"/>
      <c r="C227" s="94"/>
      <c r="D227" s="94"/>
      <c r="E227" s="94"/>
      <c r="F227" s="94"/>
      <c r="G227" s="95"/>
      <c r="H227" s="96"/>
      <c r="I227" s="96"/>
      <c r="J227" s="96"/>
      <c r="K227" s="97"/>
      <c r="L227" s="97"/>
      <c r="M227" s="97"/>
      <c r="N227" s="97"/>
      <c r="O227" s="98"/>
      <c r="P227" s="98"/>
      <c r="Q227" s="98"/>
      <c r="R227" s="98"/>
      <c r="S227" s="98"/>
    </row>
    <row r="228" spans="1:19" x14ac:dyDescent="0.2">
      <c r="A228" s="93" t="s">
        <v>344</v>
      </c>
      <c r="B228" s="94"/>
      <c r="C228" s="94"/>
      <c r="D228" s="94"/>
      <c r="E228" s="94"/>
      <c r="F228" s="94"/>
      <c r="G228" s="95" t="s">
        <v>433</v>
      </c>
      <c r="H228" s="96"/>
      <c r="I228" s="96"/>
      <c r="J228" s="96"/>
      <c r="K228" s="97"/>
      <c r="L228" s="97"/>
      <c r="M228" s="97"/>
      <c r="N228" s="97"/>
      <c r="O228" s="98"/>
      <c r="P228" s="98"/>
      <c r="Q228" s="98"/>
      <c r="R228" s="98"/>
      <c r="S228" s="98"/>
    </row>
    <row r="229" spans="1:19" x14ac:dyDescent="0.2">
      <c r="A229" s="93" t="s">
        <v>453</v>
      </c>
      <c r="B229" s="94"/>
      <c r="C229" s="94"/>
      <c r="D229" s="94"/>
      <c r="E229" s="94"/>
      <c r="F229" s="94"/>
      <c r="G229" s="95"/>
      <c r="H229" s="96"/>
      <c r="I229" s="96"/>
      <c r="J229" s="96"/>
      <c r="K229" s="97"/>
      <c r="L229" s="97"/>
      <c r="M229" s="97"/>
      <c r="N229" s="97"/>
      <c r="O229" s="98"/>
      <c r="P229" s="98"/>
      <c r="Q229" s="98"/>
      <c r="R229" s="98"/>
      <c r="S229" s="98"/>
    </row>
    <row r="230" spans="1:19" x14ac:dyDescent="0.2">
      <c r="A230" s="93" t="s">
        <v>345</v>
      </c>
      <c r="B230" s="94"/>
      <c r="C230" s="94"/>
      <c r="D230" s="94"/>
      <c r="E230" s="94"/>
      <c r="F230" s="94"/>
      <c r="G230" s="95" t="s">
        <v>433</v>
      </c>
      <c r="H230" s="96" t="s">
        <v>433</v>
      </c>
      <c r="I230" s="96"/>
      <c r="J230" s="96"/>
      <c r="K230" s="97"/>
      <c r="L230" s="97"/>
      <c r="M230" s="97"/>
      <c r="N230" s="97"/>
      <c r="O230" s="98"/>
      <c r="P230" s="98"/>
      <c r="Q230" s="98"/>
      <c r="R230" s="98"/>
      <c r="S230" s="98"/>
    </row>
    <row r="231" spans="1:19" x14ac:dyDescent="0.2">
      <c r="A231" s="93" t="s">
        <v>346</v>
      </c>
      <c r="B231" s="94"/>
      <c r="C231" s="94"/>
      <c r="D231" s="94"/>
      <c r="E231" s="94"/>
      <c r="F231" s="94"/>
      <c r="G231" s="95" t="s">
        <v>433</v>
      </c>
      <c r="H231" s="96"/>
      <c r="I231" s="96"/>
      <c r="J231" s="96"/>
      <c r="K231" s="97"/>
      <c r="L231" s="97"/>
      <c r="M231" s="97"/>
      <c r="N231" s="97"/>
      <c r="O231" s="98"/>
      <c r="P231" s="98"/>
      <c r="Q231" s="98"/>
      <c r="R231" s="98"/>
      <c r="S231" s="98"/>
    </row>
    <row r="232" spans="1:19" x14ac:dyDescent="0.2">
      <c r="A232" s="93" t="s">
        <v>454</v>
      </c>
      <c r="B232" s="94"/>
      <c r="C232" s="94"/>
      <c r="D232" s="94"/>
      <c r="E232" s="94"/>
      <c r="F232" s="94"/>
      <c r="G232" s="95"/>
      <c r="H232" s="96"/>
      <c r="I232" s="96"/>
      <c r="J232" s="96"/>
      <c r="K232" s="97"/>
      <c r="L232" s="97"/>
      <c r="M232" s="97"/>
      <c r="N232" s="97"/>
      <c r="O232" s="98"/>
      <c r="P232" s="98"/>
      <c r="Q232" s="98"/>
      <c r="R232" s="98"/>
      <c r="S232" s="98"/>
    </row>
    <row r="233" spans="1:19" x14ac:dyDescent="0.2">
      <c r="A233" s="93" t="s">
        <v>455</v>
      </c>
      <c r="B233" s="94"/>
      <c r="C233" s="94"/>
      <c r="D233" s="94"/>
      <c r="E233" s="94"/>
      <c r="F233" s="94"/>
      <c r="G233" s="95"/>
      <c r="H233" s="96"/>
      <c r="I233" s="96"/>
      <c r="J233" s="96"/>
      <c r="K233" s="97"/>
      <c r="L233" s="97"/>
      <c r="M233" s="97"/>
      <c r="N233" s="97"/>
      <c r="O233" s="98"/>
      <c r="P233" s="98"/>
      <c r="Q233" s="98"/>
      <c r="R233" s="98"/>
      <c r="S233" s="98"/>
    </row>
    <row r="234" spans="1:19" x14ac:dyDescent="0.2">
      <c r="A234" s="93" t="s">
        <v>347</v>
      </c>
      <c r="B234" s="94"/>
      <c r="C234" s="94"/>
      <c r="D234" s="94"/>
      <c r="E234" s="94"/>
      <c r="F234" s="94"/>
      <c r="G234" s="95" t="s">
        <v>433</v>
      </c>
      <c r="H234" s="96"/>
      <c r="I234" s="96"/>
      <c r="J234" s="96"/>
      <c r="K234" s="97"/>
      <c r="L234" s="97"/>
      <c r="M234" s="97"/>
      <c r="N234" s="97"/>
      <c r="O234" s="98"/>
      <c r="P234" s="98"/>
      <c r="Q234" s="98"/>
      <c r="R234" s="98"/>
      <c r="S234" s="98"/>
    </row>
    <row r="235" spans="1:19" x14ac:dyDescent="0.2">
      <c r="A235" s="93" t="s">
        <v>456</v>
      </c>
      <c r="B235" s="94"/>
      <c r="C235" s="94"/>
      <c r="D235" s="94"/>
      <c r="E235" s="94"/>
      <c r="F235" s="94"/>
      <c r="G235" s="95"/>
      <c r="H235" s="96"/>
      <c r="I235" s="96"/>
      <c r="J235" s="96"/>
      <c r="K235" s="97"/>
      <c r="L235" s="97"/>
      <c r="M235" s="97"/>
      <c r="N235" s="97"/>
      <c r="O235" s="98"/>
      <c r="P235" s="98"/>
      <c r="Q235" s="98"/>
      <c r="R235" s="98"/>
      <c r="S235" s="98"/>
    </row>
    <row r="236" spans="1:19" x14ac:dyDescent="0.2">
      <c r="A236" s="93" t="s">
        <v>348</v>
      </c>
      <c r="B236" s="94"/>
      <c r="C236" s="94"/>
      <c r="D236" s="94"/>
      <c r="E236" s="94"/>
      <c r="F236" s="94"/>
      <c r="G236" s="95" t="s">
        <v>433</v>
      </c>
      <c r="H236" s="96" t="s">
        <v>433</v>
      </c>
      <c r="I236" s="96"/>
      <c r="J236" s="96"/>
      <c r="K236" s="97" t="s">
        <v>151</v>
      </c>
      <c r="L236" s="97" t="s">
        <v>151</v>
      </c>
      <c r="M236" s="97" t="s">
        <v>151</v>
      </c>
      <c r="N236" s="97"/>
      <c r="O236" s="98"/>
      <c r="P236" s="98"/>
      <c r="Q236" s="98"/>
      <c r="R236" s="98"/>
      <c r="S236" s="98" t="s">
        <v>433</v>
      </c>
    </row>
    <row r="237" spans="1:19" x14ac:dyDescent="0.2">
      <c r="A237" s="93" t="s">
        <v>458</v>
      </c>
      <c r="B237" s="94"/>
      <c r="C237" s="94"/>
      <c r="D237" s="94"/>
      <c r="E237" s="94"/>
      <c r="F237" s="94"/>
      <c r="G237" s="95"/>
      <c r="H237" s="96"/>
      <c r="I237" s="96"/>
      <c r="J237" s="96"/>
      <c r="K237" s="97"/>
      <c r="L237" s="97"/>
      <c r="M237" s="97"/>
      <c r="N237" s="97"/>
      <c r="O237" s="98"/>
      <c r="P237" s="98"/>
      <c r="Q237" s="98"/>
      <c r="R237" s="98"/>
      <c r="S237" s="98"/>
    </row>
    <row r="238" spans="1:19" x14ac:dyDescent="0.2">
      <c r="A238" s="93" t="s">
        <v>349</v>
      </c>
      <c r="B238" s="94"/>
      <c r="C238" s="94"/>
      <c r="D238" s="94"/>
      <c r="E238" s="94"/>
      <c r="F238" s="94"/>
      <c r="G238" s="95" t="s">
        <v>433</v>
      </c>
      <c r="H238" s="96" t="s">
        <v>433</v>
      </c>
      <c r="I238" s="96"/>
      <c r="J238" s="96"/>
      <c r="K238" s="97"/>
      <c r="L238" s="97"/>
      <c r="M238" s="97"/>
      <c r="N238" s="97"/>
      <c r="O238" s="98"/>
      <c r="P238" s="98"/>
      <c r="Q238" s="98"/>
      <c r="R238" s="98"/>
      <c r="S238" s="98"/>
    </row>
    <row r="239" spans="1:19" x14ac:dyDescent="0.2">
      <c r="A239" s="93" t="s">
        <v>496</v>
      </c>
      <c r="B239" s="94"/>
      <c r="C239" s="94"/>
      <c r="D239" s="94"/>
      <c r="E239" s="94"/>
      <c r="F239" s="94"/>
      <c r="G239" s="95"/>
      <c r="H239" s="96" t="s">
        <v>433</v>
      </c>
      <c r="I239" s="96"/>
      <c r="J239" s="96"/>
      <c r="K239" s="97"/>
      <c r="L239" s="97"/>
      <c r="M239" s="97"/>
      <c r="N239" s="97"/>
      <c r="O239" s="98"/>
      <c r="P239" s="98"/>
      <c r="Q239" s="98"/>
      <c r="R239" s="98" t="s">
        <v>561</v>
      </c>
      <c r="S239" s="98"/>
    </row>
    <row r="240" spans="1:19" x14ac:dyDescent="0.2">
      <c r="A240" s="93" t="s">
        <v>350</v>
      </c>
      <c r="B240" s="94"/>
      <c r="C240" s="94"/>
      <c r="D240" s="94"/>
      <c r="E240" s="94"/>
      <c r="F240" s="94"/>
      <c r="G240" s="95" t="s">
        <v>433</v>
      </c>
      <c r="H240" s="96" t="s">
        <v>433</v>
      </c>
      <c r="I240" s="96"/>
      <c r="J240" s="96"/>
      <c r="K240" s="97"/>
      <c r="L240" s="97" t="s">
        <v>151</v>
      </c>
      <c r="M240" s="97" t="s">
        <v>151</v>
      </c>
      <c r="N240" s="97"/>
      <c r="O240" s="98"/>
      <c r="P240" s="98"/>
      <c r="Q240" s="98"/>
      <c r="R240" s="98"/>
      <c r="S240" s="98"/>
    </row>
    <row r="241" spans="1:19" x14ac:dyDescent="0.2">
      <c r="A241" s="93" t="s">
        <v>51</v>
      </c>
      <c r="B241" s="94"/>
      <c r="C241" s="94"/>
      <c r="D241" s="94"/>
      <c r="E241" s="94"/>
      <c r="F241" s="94"/>
      <c r="G241" s="95"/>
      <c r="H241" s="96" t="s">
        <v>433</v>
      </c>
      <c r="I241" s="96" t="s">
        <v>152</v>
      </c>
      <c r="J241" s="96"/>
      <c r="K241" s="97"/>
      <c r="L241" s="97"/>
      <c r="M241" s="97"/>
      <c r="N241" s="97"/>
      <c r="O241" s="98"/>
      <c r="P241" s="98"/>
      <c r="Q241" s="98"/>
      <c r="R241" s="98" t="s">
        <v>561</v>
      </c>
      <c r="S241" s="98"/>
    </row>
    <row r="242" spans="1:19" x14ac:dyDescent="0.2">
      <c r="A242" s="93" t="s">
        <v>351</v>
      </c>
      <c r="B242" s="94"/>
      <c r="C242" s="94"/>
      <c r="D242" s="94"/>
      <c r="E242" s="94"/>
      <c r="F242" s="94"/>
      <c r="G242" s="95" t="s">
        <v>433</v>
      </c>
      <c r="H242" s="96" t="s">
        <v>433</v>
      </c>
      <c r="I242" s="96"/>
      <c r="J242" s="96"/>
      <c r="K242" s="97"/>
      <c r="L242" s="97"/>
      <c r="M242" s="97"/>
      <c r="N242" s="97"/>
      <c r="O242" s="98"/>
      <c r="P242" s="98"/>
      <c r="Q242" s="98"/>
      <c r="R242" s="98"/>
      <c r="S242" s="98"/>
    </row>
    <row r="243" spans="1:19" x14ac:dyDescent="0.2">
      <c r="A243" s="93" t="s">
        <v>352</v>
      </c>
      <c r="B243" s="94"/>
      <c r="C243" s="94"/>
      <c r="D243" s="94"/>
      <c r="E243" s="94"/>
      <c r="F243" s="94"/>
      <c r="G243" s="95" t="s">
        <v>433</v>
      </c>
      <c r="H243" s="96" t="s">
        <v>433</v>
      </c>
      <c r="I243" s="96"/>
      <c r="J243" s="96"/>
      <c r="K243" s="97"/>
      <c r="L243" s="97"/>
      <c r="M243" s="97"/>
      <c r="N243" s="97"/>
      <c r="O243" s="98"/>
      <c r="P243" s="98"/>
      <c r="Q243" s="98"/>
      <c r="R243" s="98"/>
      <c r="S243" s="98" t="s">
        <v>433</v>
      </c>
    </row>
    <row r="244" spans="1:19" x14ac:dyDescent="0.2">
      <c r="A244" s="93" t="s">
        <v>353</v>
      </c>
      <c r="B244" s="94"/>
      <c r="C244" s="94"/>
      <c r="D244" s="94"/>
      <c r="E244" s="94"/>
      <c r="F244" s="94"/>
      <c r="G244" s="95" t="s">
        <v>433</v>
      </c>
      <c r="H244" s="96" t="s">
        <v>433</v>
      </c>
      <c r="I244" s="96"/>
      <c r="J244" s="96"/>
      <c r="K244" s="97"/>
      <c r="L244" s="97"/>
      <c r="M244" s="97"/>
      <c r="N244" s="97"/>
      <c r="O244" s="98"/>
      <c r="P244" s="98"/>
      <c r="Q244" s="98"/>
      <c r="R244" s="98"/>
      <c r="S244" s="98"/>
    </row>
    <row r="245" spans="1:19" x14ac:dyDescent="0.2">
      <c r="A245" s="93" t="s">
        <v>354</v>
      </c>
      <c r="B245" s="94"/>
      <c r="C245" s="94"/>
      <c r="D245" s="94"/>
      <c r="E245" s="94"/>
      <c r="F245" s="94"/>
      <c r="G245" s="95" t="s">
        <v>433</v>
      </c>
      <c r="H245" s="96"/>
      <c r="I245" s="96"/>
      <c r="J245" s="96"/>
      <c r="K245" s="97"/>
      <c r="L245" s="97"/>
      <c r="M245" s="97"/>
      <c r="N245" s="97"/>
      <c r="O245" s="98"/>
      <c r="P245" s="98"/>
      <c r="Q245" s="98"/>
      <c r="R245" s="98" t="s">
        <v>404</v>
      </c>
      <c r="S245" s="98" t="s">
        <v>433</v>
      </c>
    </row>
    <row r="246" spans="1:19" x14ac:dyDescent="0.2">
      <c r="A246" s="93" t="s">
        <v>355</v>
      </c>
      <c r="B246" s="94"/>
      <c r="C246" s="94"/>
      <c r="D246" s="94"/>
      <c r="E246" s="94"/>
      <c r="F246" s="94"/>
      <c r="G246" s="95" t="s">
        <v>433</v>
      </c>
      <c r="H246" s="96" t="s">
        <v>433</v>
      </c>
      <c r="I246" s="96"/>
      <c r="J246" s="96"/>
      <c r="K246" s="97" t="s">
        <v>151</v>
      </c>
      <c r="L246" s="97" t="s">
        <v>151</v>
      </c>
      <c r="M246" s="97" t="s">
        <v>151</v>
      </c>
      <c r="N246" s="97"/>
      <c r="O246" s="98"/>
      <c r="P246" s="98"/>
      <c r="Q246" s="98"/>
      <c r="R246" s="98" t="s">
        <v>404</v>
      </c>
      <c r="S246" s="98" t="s">
        <v>433</v>
      </c>
    </row>
    <row r="247" spans="1:19" x14ac:dyDescent="0.2">
      <c r="A247" s="93" t="s">
        <v>356</v>
      </c>
      <c r="B247" s="94"/>
      <c r="C247" s="94"/>
      <c r="D247" s="94"/>
      <c r="E247" s="94"/>
      <c r="F247" s="94"/>
      <c r="G247" s="95" t="s">
        <v>433</v>
      </c>
      <c r="H247" s="96" t="s">
        <v>433</v>
      </c>
      <c r="I247" s="96"/>
      <c r="J247" s="96"/>
      <c r="K247" s="97" t="s">
        <v>151</v>
      </c>
      <c r="L247" s="97" t="s">
        <v>151</v>
      </c>
      <c r="M247" s="97" t="s">
        <v>151</v>
      </c>
      <c r="N247" s="97"/>
      <c r="O247" s="98"/>
      <c r="P247" s="98"/>
      <c r="Q247" s="98"/>
      <c r="R247" s="98" t="s">
        <v>404</v>
      </c>
      <c r="S247" s="98"/>
    </row>
    <row r="248" spans="1:19" x14ac:dyDescent="0.2">
      <c r="A248" s="93" t="s">
        <v>357</v>
      </c>
      <c r="B248" s="94"/>
      <c r="C248" s="94"/>
      <c r="D248" s="94"/>
      <c r="E248" s="94"/>
      <c r="F248" s="94"/>
      <c r="G248" s="95" t="s">
        <v>433</v>
      </c>
      <c r="H248" s="96" t="s">
        <v>433</v>
      </c>
      <c r="I248" s="96"/>
      <c r="J248" s="96"/>
      <c r="K248" s="97" t="s">
        <v>151</v>
      </c>
      <c r="L248" s="97" t="s">
        <v>151</v>
      </c>
      <c r="M248" s="97" t="s">
        <v>151</v>
      </c>
      <c r="N248" s="97"/>
      <c r="O248" s="98"/>
      <c r="P248" s="98"/>
      <c r="Q248" s="98"/>
      <c r="R248" s="98" t="s">
        <v>404</v>
      </c>
      <c r="S248" s="98"/>
    </row>
    <row r="249" spans="1:19" x14ac:dyDescent="0.2">
      <c r="A249" s="93" t="s">
        <v>358</v>
      </c>
      <c r="B249" s="94"/>
      <c r="C249" s="94"/>
      <c r="D249" s="94"/>
      <c r="E249" s="94"/>
      <c r="F249" s="94"/>
      <c r="G249" s="95" t="s">
        <v>433</v>
      </c>
      <c r="H249" s="96" t="s">
        <v>433</v>
      </c>
      <c r="I249" s="96"/>
      <c r="J249" s="96"/>
      <c r="K249" s="97"/>
      <c r="L249" s="97" t="s">
        <v>151</v>
      </c>
      <c r="M249" s="97" t="s">
        <v>151</v>
      </c>
      <c r="N249" s="97"/>
      <c r="O249" s="98"/>
      <c r="P249" s="98"/>
      <c r="Q249" s="98"/>
      <c r="R249" s="98"/>
      <c r="S249" s="98" t="s">
        <v>433</v>
      </c>
    </row>
    <row r="250" spans="1:19" x14ac:dyDescent="0.2">
      <c r="A250" s="93" t="s">
        <v>359</v>
      </c>
      <c r="B250" s="94"/>
      <c r="C250" s="94"/>
      <c r="D250" s="94"/>
      <c r="E250" s="94"/>
      <c r="F250" s="94"/>
      <c r="G250" s="95" t="s">
        <v>433</v>
      </c>
      <c r="H250" s="96" t="s">
        <v>433</v>
      </c>
      <c r="I250" s="96"/>
      <c r="J250" s="96"/>
      <c r="K250" s="97"/>
      <c r="L250" s="97"/>
      <c r="M250" s="97"/>
      <c r="N250" s="97"/>
      <c r="O250" s="98"/>
      <c r="P250" s="98"/>
      <c r="Q250" s="98"/>
      <c r="R250" s="98"/>
      <c r="S250" s="98"/>
    </row>
    <row r="251" spans="1:19" x14ac:dyDescent="0.2">
      <c r="A251" s="93" t="s">
        <v>360</v>
      </c>
      <c r="B251" s="94"/>
      <c r="C251" s="94"/>
      <c r="D251" s="94"/>
      <c r="E251" s="94"/>
      <c r="F251" s="94"/>
      <c r="G251" s="95" t="s">
        <v>433</v>
      </c>
      <c r="H251" s="96" t="s">
        <v>433</v>
      </c>
      <c r="I251" s="96"/>
      <c r="J251" s="96"/>
      <c r="K251" s="97" t="s">
        <v>151</v>
      </c>
      <c r="L251" s="97" t="s">
        <v>151</v>
      </c>
      <c r="M251" s="97" t="s">
        <v>151</v>
      </c>
      <c r="N251" s="97"/>
      <c r="O251" s="98"/>
      <c r="P251" s="98"/>
      <c r="Q251" s="98"/>
      <c r="R251" s="98"/>
      <c r="S251" s="98"/>
    </row>
    <row r="252" spans="1:19" x14ac:dyDescent="0.2">
      <c r="A252" s="93" t="s">
        <v>361</v>
      </c>
      <c r="B252" s="94"/>
      <c r="C252" s="94"/>
      <c r="D252" s="94"/>
      <c r="E252" s="94"/>
      <c r="F252" s="94"/>
      <c r="G252" s="95" t="s">
        <v>433</v>
      </c>
      <c r="H252" s="96" t="s">
        <v>433</v>
      </c>
      <c r="I252" s="96"/>
      <c r="J252" s="96"/>
      <c r="K252" s="97" t="s">
        <v>151</v>
      </c>
      <c r="L252" s="97" t="s">
        <v>151</v>
      </c>
      <c r="M252" s="97" t="s">
        <v>151</v>
      </c>
      <c r="N252" s="97"/>
      <c r="O252" s="98"/>
      <c r="P252" s="98"/>
      <c r="Q252" s="98"/>
      <c r="R252" s="98"/>
      <c r="S252" s="98"/>
    </row>
    <row r="253" spans="1:19" x14ac:dyDescent="0.2">
      <c r="A253" s="93" t="s">
        <v>362</v>
      </c>
      <c r="B253" s="94"/>
      <c r="C253" s="94"/>
      <c r="D253" s="94"/>
      <c r="E253" s="94"/>
      <c r="F253" s="94"/>
      <c r="G253" s="95" t="s">
        <v>433</v>
      </c>
      <c r="H253" s="96" t="s">
        <v>433</v>
      </c>
      <c r="I253" s="96"/>
      <c r="J253" s="96"/>
      <c r="K253" s="97" t="s">
        <v>151</v>
      </c>
      <c r="L253" s="97" t="s">
        <v>151</v>
      </c>
      <c r="M253" s="97"/>
      <c r="N253" s="97"/>
      <c r="O253" s="98"/>
      <c r="P253" s="98"/>
      <c r="Q253" s="98"/>
      <c r="R253" s="98" t="s">
        <v>404</v>
      </c>
      <c r="S253" s="98" t="s">
        <v>433</v>
      </c>
    </row>
    <row r="254" spans="1:19" x14ac:dyDescent="0.2">
      <c r="A254" s="93" t="s">
        <v>363</v>
      </c>
      <c r="B254" s="94"/>
      <c r="C254" s="94"/>
      <c r="D254" s="94"/>
      <c r="E254" s="94"/>
      <c r="F254" s="94"/>
      <c r="G254" s="95" t="s">
        <v>433</v>
      </c>
      <c r="H254" s="96" t="s">
        <v>433</v>
      </c>
      <c r="I254" s="96"/>
      <c r="J254" s="96"/>
      <c r="K254" s="97" t="s">
        <v>151</v>
      </c>
      <c r="L254" s="97" t="s">
        <v>151</v>
      </c>
      <c r="M254" s="97" t="s">
        <v>151</v>
      </c>
      <c r="N254" s="97"/>
      <c r="O254" s="98"/>
      <c r="P254" s="98"/>
      <c r="Q254" s="98"/>
      <c r="R254" s="98"/>
      <c r="S254" s="98"/>
    </row>
    <row r="255" spans="1:19" x14ac:dyDescent="0.2">
      <c r="A255" s="93" t="s">
        <v>364</v>
      </c>
      <c r="B255" s="94"/>
      <c r="C255" s="94"/>
      <c r="D255" s="94"/>
      <c r="E255" s="94"/>
      <c r="F255" s="94"/>
      <c r="G255" s="95" t="s">
        <v>433</v>
      </c>
      <c r="H255" s="96" t="s">
        <v>433</v>
      </c>
      <c r="I255" s="96"/>
      <c r="J255" s="96"/>
      <c r="K255" s="97"/>
      <c r="L255" s="97"/>
      <c r="M255" s="97"/>
      <c r="N255" s="97"/>
      <c r="O255" s="98"/>
      <c r="P255" s="98"/>
      <c r="Q255" s="98"/>
      <c r="R255" s="98"/>
      <c r="S255" s="98"/>
    </row>
    <row r="256" spans="1:19" x14ac:dyDescent="0.2">
      <c r="A256" s="93" t="s">
        <v>459</v>
      </c>
      <c r="B256" s="94"/>
      <c r="C256" s="94"/>
      <c r="D256" s="94"/>
      <c r="E256" s="94"/>
      <c r="F256" s="94"/>
      <c r="G256" s="95"/>
      <c r="H256" s="96"/>
      <c r="I256" s="96"/>
      <c r="J256" s="96"/>
      <c r="K256" s="97"/>
      <c r="L256" s="97"/>
      <c r="M256" s="97"/>
      <c r="N256" s="97"/>
      <c r="O256" s="98"/>
      <c r="P256" s="98"/>
      <c r="Q256" s="98"/>
      <c r="R256" s="98"/>
      <c r="S256" s="98"/>
    </row>
    <row r="257" spans="1:19" x14ac:dyDescent="0.2">
      <c r="A257" s="93" t="s">
        <v>365</v>
      </c>
      <c r="B257" s="94"/>
      <c r="C257" s="94"/>
      <c r="D257" s="94"/>
      <c r="E257" s="94"/>
      <c r="F257" s="94"/>
      <c r="G257" s="95" t="s">
        <v>433</v>
      </c>
      <c r="H257" s="96" t="s">
        <v>433</v>
      </c>
      <c r="I257" s="96"/>
      <c r="J257" s="96"/>
      <c r="K257" s="97"/>
      <c r="L257" s="97"/>
      <c r="M257" s="97"/>
      <c r="N257" s="97"/>
      <c r="O257" s="98"/>
      <c r="P257" s="98"/>
      <c r="Q257" s="98"/>
      <c r="R257" s="98"/>
      <c r="S257" s="98"/>
    </row>
    <row r="258" spans="1:19" x14ac:dyDescent="0.2">
      <c r="A258" s="93" t="s">
        <v>366</v>
      </c>
      <c r="B258" s="94"/>
      <c r="C258" s="94"/>
      <c r="D258" s="94"/>
      <c r="E258" s="94"/>
      <c r="F258" s="94"/>
      <c r="G258" s="95" t="s">
        <v>433</v>
      </c>
      <c r="H258" s="96"/>
      <c r="I258" s="96"/>
      <c r="J258" s="96"/>
      <c r="K258" s="97"/>
      <c r="L258" s="97"/>
      <c r="M258" s="97"/>
      <c r="N258" s="97"/>
      <c r="O258" s="98"/>
      <c r="P258" s="98"/>
      <c r="Q258" s="98"/>
      <c r="R258" s="98"/>
      <c r="S258" s="98"/>
    </row>
    <row r="259" spans="1:19" x14ac:dyDescent="0.2">
      <c r="A259" s="93" t="s">
        <v>460</v>
      </c>
      <c r="B259" s="94"/>
      <c r="C259" s="94"/>
      <c r="D259" s="94"/>
      <c r="E259" s="94"/>
      <c r="F259" s="94"/>
      <c r="G259" s="95"/>
      <c r="H259" s="96"/>
      <c r="I259" s="96"/>
      <c r="J259" s="96"/>
      <c r="K259" s="97"/>
      <c r="L259" s="97"/>
      <c r="M259" s="97"/>
      <c r="N259" s="97"/>
      <c r="O259" s="98"/>
      <c r="P259" s="98"/>
      <c r="Q259" s="98"/>
      <c r="R259" s="98"/>
      <c r="S259" s="98"/>
    </row>
    <row r="260" spans="1:19" x14ac:dyDescent="0.2">
      <c r="A260" s="93" t="s">
        <v>367</v>
      </c>
      <c r="B260" s="94"/>
      <c r="C260" s="94"/>
      <c r="D260" s="94"/>
      <c r="E260" s="94"/>
      <c r="F260" s="94"/>
      <c r="G260" s="95" t="s">
        <v>433</v>
      </c>
      <c r="H260" s="96" t="s">
        <v>433</v>
      </c>
      <c r="I260" s="96"/>
      <c r="J260" s="96"/>
      <c r="K260" s="97"/>
      <c r="L260" s="97"/>
      <c r="M260" s="97"/>
      <c r="N260" s="97"/>
      <c r="O260" s="98"/>
      <c r="P260" s="98"/>
      <c r="Q260" s="98"/>
      <c r="R260" s="98"/>
      <c r="S260" s="98"/>
    </row>
    <row r="261" spans="1:19" x14ac:dyDescent="0.2">
      <c r="A261" s="93" t="s">
        <v>368</v>
      </c>
      <c r="B261" s="94"/>
      <c r="C261" s="94"/>
      <c r="D261" s="94"/>
      <c r="E261" s="94"/>
      <c r="F261" s="94"/>
      <c r="G261" s="95" t="s">
        <v>433</v>
      </c>
      <c r="H261" s="96" t="s">
        <v>433</v>
      </c>
      <c r="I261" s="96"/>
      <c r="J261" s="96"/>
      <c r="K261" s="97"/>
      <c r="L261" s="97"/>
      <c r="M261" s="97"/>
      <c r="N261" s="97"/>
      <c r="O261" s="98"/>
      <c r="P261" s="98"/>
      <c r="Q261" s="98"/>
      <c r="R261" s="98"/>
      <c r="S261" s="98"/>
    </row>
    <row r="262" spans="1:19" x14ac:dyDescent="0.2">
      <c r="A262" s="93" t="s">
        <v>461</v>
      </c>
      <c r="B262" s="94"/>
      <c r="C262" s="94"/>
      <c r="D262" s="94"/>
      <c r="E262" s="94"/>
      <c r="F262" s="94"/>
      <c r="G262" s="95"/>
      <c r="H262" s="96"/>
      <c r="I262" s="96"/>
      <c r="J262" s="96"/>
      <c r="K262" s="97"/>
      <c r="L262" s="97"/>
      <c r="M262" s="97"/>
      <c r="N262" s="97"/>
      <c r="O262" s="98"/>
      <c r="P262" s="98"/>
      <c r="Q262" s="98"/>
      <c r="R262" s="98"/>
      <c r="S262" s="98"/>
    </row>
    <row r="263" spans="1:19" x14ac:dyDescent="0.2">
      <c r="A263" s="93" t="s">
        <v>369</v>
      </c>
      <c r="B263" s="94"/>
      <c r="C263" s="94"/>
      <c r="D263" s="94"/>
      <c r="E263" s="94"/>
      <c r="F263" s="94"/>
      <c r="G263" s="95" t="s">
        <v>433</v>
      </c>
      <c r="H263" s="96"/>
      <c r="I263" s="96"/>
      <c r="J263" s="96"/>
      <c r="K263" s="97"/>
      <c r="L263" s="97"/>
      <c r="M263" s="97"/>
      <c r="N263" s="97"/>
      <c r="O263" s="98"/>
      <c r="P263" s="98"/>
      <c r="Q263" s="98"/>
      <c r="R263" s="98"/>
      <c r="S263" s="98"/>
    </row>
    <row r="264" spans="1:19" x14ac:dyDescent="0.2">
      <c r="A264" s="93" t="s">
        <v>370</v>
      </c>
      <c r="B264" s="94"/>
      <c r="C264" s="94"/>
      <c r="D264" s="94"/>
      <c r="E264" s="94"/>
      <c r="F264" s="94"/>
      <c r="G264" s="95" t="s">
        <v>433</v>
      </c>
      <c r="H264" s="96" t="s">
        <v>433</v>
      </c>
      <c r="I264" s="96"/>
      <c r="J264" s="96"/>
      <c r="K264" s="97"/>
      <c r="L264" s="97"/>
      <c r="M264" s="97"/>
      <c r="N264" s="97"/>
      <c r="O264" s="98"/>
      <c r="P264" s="98"/>
      <c r="Q264" s="98"/>
      <c r="R264" s="98"/>
      <c r="S264" s="98"/>
    </row>
    <row r="265" spans="1:19" x14ac:dyDescent="0.2">
      <c r="A265" s="93" t="s">
        <v>371</v>
      </c>
      <c r="B265" s="94"/>
      <c r="C265" s="94"/>
      <c r="D265" s="94"/>
      <c r="E265" s="94"/>
      <c r="F265" s="94"/>
      <c r="G265" s="95" t="s">
        <v>433</v>
      </c>
      <c r="H265" s="96" t="s">
        <v>433</v>
      </c>
      <c r="I265" s="96"/>
      <c r="J265" s="96"/>
      <c r="K265" s="97"/>
      <c r="L265" s="97"/>
      <c r="M265" s="97"/>
      <c r="N265" s="97"/>
      <c r="O265" s="98"/>
      <c r="P265" s="98"/>
      <c r="Q265" s="98"/>
      <c r="R265" s="98"/>
      <c r="S265" s="98" t="s">
        <v>433</v>
      </c>
    </row>
    <row r="266" spans="1:19" x14ac:dyDescent="0.2">
      <c r="A266" s="93" t="s">
        <v>372</v>
      </c>
      <c r="B266" s="94"/>
      <c r="C266" s="94"/>
      <c r="D266" s="94"/>
      <c r="E266" s="94"/>
      <c r="F266" s="94"/>
      <c r="G266" s="95" t="s">
        <v>433</v>
      </c>
      <c r="H266" s="96"/>
      <c r="I266" s="96"/>
      <c r="J266" s="96"/>
      <c r="K266" s="97"/>
      <c r="L266" s="97"/>
      <c r="M266" s="97"/>
      <c r="N266" s="97"/>
      <c r="O266" s="98"/>
      <c r="P266" s="98"/>
      <c r="Q266" s="98"/>
      <c r="R266" s="98"/>
      <c r="S266" s="98"/>
    </row>
    <row r="267" spans="1:19" x14ac:dyDescent="0.2">
      <c r="A267" s="93" t="s">
        <v>373</v>
      </c>
      <c r="B267" s="94"/>
      <c r="C267" s="94"/>
      <c r="D267" s="94"/>
      <c r="E267" s="94"/>
      <c r="F267" s="94"/>
      <c r="G267" s="95" t="s">
        <v>433</v>
      </c>
      <c r="H267" s="96" t="s">
        <v>433</v>
      </c>
      <c r="I267" s="96"/>
      <c r="J267" s="96"/>
      <c r="K267" s="97"/>
      <c r="L267" s="97"/>
      <c r="M267" s="97"/>
      <c r="N267" s="97"/>
      <c r="O267" s="98"/>
      <c r="P267" s="98"/>
      <c r="Q267" s="98"/>
      <c r="R267" s="98"/>
      <c r="S267" s="98"/>
    </row>
    <row r="268" spans="1:19" x14ac:dyDescent="0.2">
      <c r="A268" s="93" t="s">
        <v>462</v>
      </c>
      <c r="B268" s="99"/>
      <c r="C268" s="99"/>
      <c r="D268" s="94"/>
      <c r="E268" s="99"/>
      <c r="F268" s="99"/>
      <c r="G268" s="95"/>
      <c r="H268" s="96"/>
      <c r="I268" s="96"/>
      <c r="J268" s="96"/>
      <c r="K268" s="97"/>
      <c r="L268" s="97"/>
      <c r="M268" s="97"/>
      <c r="N268" s="97"/>
      <c r="O268" s="98"/>
      <c r="P268" s="98"/>
      <c r="Q268" s="98"/>
      <c r="R268" s="98"/>
      <c r="S268" s="98"/>
    </row>
    <row r="269" spans="1:19" x14ac:dyDescent="0.2">
      <c r="A269" s="93" t="s">
        <v>463</v>
      </c>
      <c r="B269" s="94" t="s">
        <v>708</v>
      </c>
      <c r="C269" s="129">
        <v>65.093971999999994</v>
      </c>
      <c r="D269" s="129">
        <v>-16.169167000000002</v>
      </c>
      <c r="E269" s="94" t="s">
        <v>704</v>
      </c>
      <c r="F269" s="94" t="s">
        <v>709</v>
      </c>
      <c r="G269" s="95"/>
      <c r="H269" s="96"/>
      <c r="I269" s="96"/>
      <c r="J269" s="96"/>
      <c r="K269" s="97"/>
      <c r="L269" s="97"/>
      <c r="M269" s="97"/>
      <c r="N269" s="97"/>
      <c r="O269" s="98"/>
      <c r="P269" s="98"/>
      <c r="Q269" s="98"/>
      <c r="R269" s="98"/>
      <c r="S269" s="98"/>
    </row>
    <row r="270" spans="1:19" x14ac:dyDescent="0.2">
      <c r="A270" s="93" t="s">
        <v>464</v>
      </c>
      <c r="B270" s="94" t="s">
        <v>71</v>
      </c>
      <c r="C270" s="129">
        <v>64.931634000000003</v>
      </c>
      <c r="D270" s="129">
        <v>-16.369409999999998</v>
      </c>
      <c r="E270" s="94" t="s">
        <v>705</v>
      </c>
      <c r="F270" s="94" t="s">
        <v>710</v>
      </c>
      <c r="G270" s="95"/>
      <c r="H270" s="96" t="s">
        <v>433</v>
      </c>
      <c r="I270" s="96"/>
      <c r="J270" s="96" t="s">
        <v>433</v>
      </c>
      <c r="K270" s="97"/>
      <c r="L270" s="97"/>
      <c r="M270" s="97"/>
      <c r="N270" s="97"/>
      <c r="O270" s="98"/>
      <c r="P270" s="98"/>
      <c r="Q270" s="98"/>
      <c r="R270" s="98" t="s">
        <v>403</v>
      </c>
      <c r="S270" s="98"/>
    </row>
    <row r="271" spans="1:19" x14ac:dyDescent="0.2">
      <c r="A271" s="93" t="s">
        <v>465</v>
      </c>
      <c r="B271" s="94" t="s">
        <v>73</v>
      </c>
      <c r="C271" s="129">
        <v>64.898544000000001</v>
      </c>
      <c r="D271" s="129">
        <v>-16.389599</v>
      </c>
      <c r="E271" s="94" t="s">
        <v>704</v>
      </c>
      <c r="F271" s="94" t="s">
        <v>709</v>
      </c>
      <c r="G271" s="95"/>
      <c r="H271" s="96"/>
      <c r="I271" s="96"/>
      <c r="J271" s="96"/>
      <c r="K271" s="97"/>
      <c r="L271" s="97"/>
      <c r="M271" s="97"/>
      <c r="N271" s="97"/>
      <c r="O271" s="98"/>
      <c r="P271" s="98"/>
      <c r="Q271" s="98"/>
      <c r="R271" s="98"/>
      <c r="S271" s="98"/>
    </row>
    <row r="272" spans="1:19" x14ac:dyDescent="0.2">
      <c r="A272" s="93" t="s">
        <v>466</v>
      </c>
      <c r="B272" s="94" t="s">
        <v>73</v>
      </c>
      <c r="C272" s="129">
        <v>64.899716999999995</v>
      </c>
      <c r="D272" s="129">
        <v>-16.3933</v>
      </c>
      <c r="E272" s="94" t="s">
        <v>705</v>
      </c>
      <c r="F272" s="94" t="s">
        <v>711</v>
      </c>
      <c r="G272" s="95"/>
      <c r="H272" s="96" t="s">
        <v>433</v>
      </c>
      <c r="I272" s="96"/>
      <c r="J272" s="96" t="s">
        <v>433</v>
      </c>
      <c r="K272" s="97"/>
      <c r="L272" s="97"/>
      <c r="M272" s="97"/>
      <c r="N272" s="97"/>
      <c r="O272" s="98"/>
      <c r="P272" s="98"/>
      <c r="Q272" s="98"/>
      <c r="R272" s="98"/>
      <c r="S272" s="98"/>
    </row>
    <row r="273" spans="1:19" x14ac:dyDescent="0.2">
      <c r="A273" s="93" t="s">
        <v>467</v>
      </c>
      <c r="B273" s="94" t="s">
        <v>75</v>
      </c>
      <c r="C273" s="129">
        <v>64.884200000000007</v>
      </c>
      <c r="D273" s="129">
        <v>-16.438683000000001</v>
      </c>
      <c r="E273" s="94" t="s">
        <v>705</v>
      </c>
      <c r="F273" s="94" t="s">
        <v>711</v>
      </c>
      <c r="G273" s="95"/>
      <c r="H273" s="96" t="s">
        <v>433</v>
      </c>
      <c r="I273" s="96"/>
      <c r="J273" s="96" t="s">
        <v>433</v>
      </c>
      <c r="K273" s="97"/>
      <c r="L273" s="97"/>
      <c r="M273" s="97"/>
      <c r="N273" s="97"/>
      <c r="O273" s="98"/>
      <c r="P273" s="98"/>
      <c r="Q273" s="98"/>
      <c r="R273" s="98" t="s">
        <v>403</v>
      </c>
      <c r="S273" s="98"/>
    </row>
    <row r="274" spans="1:19" x14ac:dyDescent="0.2">
      <c r="A274" s="93" t="s">
        <v>468</v>
      </c>
      <c r="B274" s="94" t="s">
        <v>73</v>
      </c>
      <c r="C274" s="129">
        <v>64.854533000000004</v>
      </c>
      <c r="D274" s="129">
        <v>-16.448217</v>
      </c>
      <c r="E274" s="94" t="s">
        <v>705</v>
      </c>
      <c r="F274" s="94" t="s">
        <v>711</v>
      </c>
      <c r="G274" s="95"/>
      <c r="H274" s="96" t="s">
        <v>433</v>
      </c>
      <c r="I274" s="96"/>
      <c r="J274" s="96" t="s">
        <v>433</v>
      </c>
      <c r="K274" s="97"/>
      <c r="L274" s="97"/>
      <c r="M274" s="97"/>
      <c r="N274" s="97"/>
      <c r="O274" s="98"/>
      <c r="P274" s="98"/>
      <c r="Q274" s="98"/>
      <c r="R274" s="98"/>
      <c r="S274" s="98"/>
    </row>
    <row r="275" spans="1:19" x14ac:dyDescent="0.2">
      <c r="A275" s="93" t="s">
        <v>469</v>
      </c>
      <c r="B275" s="94" t="s">
        <v>78</v>
      </c>
      <c r="C275" s="129">
        <v>64.842016999999998</v>
      </c>
      <c r="D275" s="129">
        <v>-16.457066999999999</v>
      </c>
      <c r="E275" s="94" t="s">
        <v>705</v>
      </c>
      <c r="F275" s="94" t="s">
        <v>711</v>
      </c>
      <c r="G275" s="95"/>
      <c r="H275" s="96" t="s">
        <v>433</v>
      </c>
      <c r="I275" s="96"/>
      <c r="J275" s="96" t="s">
        <v>433</v>
      </c>
      <c r="K275" s="97"/>
      <c r="L275" s="97"/>
      <c r="M275" s="97"/>
      <c r="N275" s="97"/>
      <c r="O275" s="98"/>
      <c r="P275" s="98"/>
      <c r="Q275" s="98"/>
      <c r="R275" s="98"/>
      <c r="S275" s="98"/>
    </row>
    <row r="276" spans="1:19" x14ac:dyDescent="0.2">
      <c r="A276" s="93" t="s">
        <v>470</v>
      </c>
      <c r="B276" s="94" t="s">
        <v>80</v>
      </c>
      <c r="C276" s="129">
        <v>64.778566999999995</v>
      </c>
      <c r="D276" s="129">
        <v>-16.582850000000001</v>
      </c>
      <c r="E276" s="94" t="s">
        <v>81</v>
      </c>
      <c r="F276" s="94" t="s">
        <v>709</v>
      </c>
      <c r="G276" s="95"/>
      <c r="H276" s="96" t="s">
        <v>433</v>
      </c>
      <c r="I276" s="96"/>
      <c r="J276" s="96" t="s">
        <v>433</v>
      </c>
      <c r="K276" s="97"/>
      <c r="L276" s="97"/>
      <c r="M276" s="97"/>
      <c r="N276" s="97"/>
      <c r="O276" s="98"/>
      <c r="P276" s="98"/>
      <c r="Q276" s="98"/>
      <c r="R276" s="98"/>
      <c r="S276" s="98"/>
    </row>
    <row r="277" spans="1:19" x14ac:dyDescent="0.2">
      <c r="A277" s="93" t="s">
        <v>471</v>
      </c>
      <c r="B277" s="94" t="s">
        <v>83</v>
      </c>
      <c r="C277" s="129">
        <v>64.783682999999996</v>
      </c>
      <c r="D277" s="129">
        <v>-16.560917</v>
      </c>
      <c r="E277" s="94" t="s">
        <v>81</v>
      </c>
      <c r="F277" s="94" t="s">
        <v>709</v>
      </c>
      <c r="G277" s="95"/>
      <c r="H277" s="96" t="s">
        <v>433</v>
      </c>
      <c r="I277" s="96"/>
      <c r="J277" s="96"/>
      <c r="K277" s="97"/>
      <c r="L277" s="97"/>
      <c r="M277" s="97"/>
      <c r="N277" s="97"/>
      <c r="O277" s="98"/>
      <c r="P277" s="98"/>
      <c r="Q277" s="98"/>
      <c r="R277" s="98"/>
      <c r="S277" s="98"/>
    </row>
    <row r="278" spans="1:19" x14ac:dyDescent="0.2">
      <c r="A278" s="93" t="s">
        <v>472</v>
      </c>
      <c r="B278" s="94" t="s">
        <v>706</v>
      </c>
      <c r="C278" s="129">
        <v>64.807933000000006</v>
      </c>
      <c r="D278" s="129">
        <v>-16.544433000000001</v>
      </c>
      <c r="E278" s="94" t="s">
        <v>705</v>
      </c>
      <c r="F278" s="94" t="s">
        <v>711</v>
      </c>
      <c r="G278" s="95"/>
      <c r="H278" s="96" t="s">
        <v>433</v>
      </c>
      <c r="I278" s="96"/>
      <c r="J278" s="96" t="s">
        <v>433</v>
      </c>
      <c r="K278" s="97"/>
      <c r="L278" s="97"/>
      <c r="M278" s="97"/>
      <c r="N278" s="97"/>
      <c r="O278" s="98" t="s">
        <v>433</v>
      </c>
      <c r="P278" s="98" t="s">
        <v>433</v>
      </c>
      <c r="Q278" s="98" t="s">
        <v>433</v>
      </c>
      <c r="R278" s="98" t="s">
        <v>403</v>
      </c>
      <c r="S278" s="98"/>
    </row>
    <row r="279" spans="1:19" x14ac:dyDescent="0.2">
      <c r="A279" s="93" t="s">
        <v>473</v>
      </c>
      <c r="B279" s="94" t="s">
        <v>707</v>
      </c>
      <c r="C279" s="129">
        <v>64.822567000000006</v>
      </c>
      <c r="D279" s="129">
        <v>-16.559833000000001</v>
      </c>
      <c r="E279" s="94" t="s">
        <v>705</v>
      </c>
      <c r="F279" s="94" t="s">
        <v>711</v>
      </c>
      <c r="G279" s="95"/>
      <c r="H279" s="96" t="s">
        <v>433</v>
      </c>
      <c r="I279" s="96"/>
      <c r="J279" s="96" t="s">
        <v>433</v>
      </c>
      <c r="K279" s="97"/>
      <c r="L279" s="97"/>
      <c r="M279" s="97"/>
      <c r="N279" s="97" t="s">
        <v>433</v>
      </c>
      <c r="O279" s="98"/>
      <c r="P279" s="98"/>
      <c r="Q279" s="98"/>
      <c r="R279" s="98" t="s">
        <v>403</v>
      </c>
      <c r="S279" s="98"/>
    </row>
    <row r="280" spans="1:19" x14ac:dyDescent="0.2">
      <c r="A280" s="93" t="s">
        <v>474</v>
      </c>
      <c r="B280" s="94" t="s">
        <v>87</v>
      </c>
      <c r="C280" s="129">
        <v>64.830883</v>
      </c>
      <c r="D280" s="129">
        <v>-16.491299999999999</v>
      </c>
      <c r="E280" s="94" t="s">
        <v>81</v>
      </c>
      <c r="F280" s="94" t="s">
        <v>709</v>
      </c>
      <c r="G280" s="95"/>
      <c r="H280" s="96" t="s">
        <v>433</v>
      </c>
      <c r="I280" s="96"/>
      <c r="J280" s="96"/>
      <c r="K280" s="97"/>
      <c r="L280" s="97"/>
      <c r="M280" s="97"/>
      <c r="N280" s="97"/>
      <c r="O280" s="98"/>
      <c r="P280" s="98"/>
      <c r="Q280" s="98"/>
      <c r="R280" s="98"/>
      <c r="S280" s="98"/>
    </row>
    <row r="281" spans="1:19" x14ac:dyDescent="0.2">
      <c r="A281" s="93" t="s">
        <v>475</v>
      </c>
      <c r="B281" s="94" t="s">
        <v>89</v>
      </c>
      <c r="C281" s="129">
        <v>64.835132999999999</v>
      </c>
      <c r="D281" s="129">
        <v>-16.5017</v>
      </c>
      <c r="E281" s="94" t="s">
        <v>705</v>
      </c>
      <c r="F281" s="94" t="s">
        <v>711</v>
      </c>
      <c r="G281" s="95"/>
      <c r="H281" s="96" t="s">
        <v>433</v>
      </c>
      <c r="I281" s="96"/>
      <c r="J281" s="100" t="s">
        <v>433</v>
      </c>
      <c r="K281" s="101"/>
      <c r="L281" s="101"/>
      <c r="M281" s="101"/>
      <c r="N281" s="101" t="s">
        <v>433</v>
      </c>
      <c r="O281" s="98"/>
      <c r="P281" s="98"/>
      <c r="Q281" s="98"/>
      <c r="R281" s="98" t="s">
        <v>403</v>
      </c>
      <c r="S281" s="98"/>
    </row>
    <row r="282" spans="1:19" x14ac:dyDescent="0.2">
      <c r="A282" s="93" t="s">
        <v>476</v>
      </c>
      <c r="B282" s="94" t="s">
        <v>87</v>
      </c>
      <c r="C282" s="129">
        <v>64.834467000000004</v>
      </c>
      <c r="D282" s="129">
        <v>-16.495950000000001</v>
      </c>
      <c r="E282" s="94" t="s">
        <v>705</v>
      </c>
      <c r="F282" s="94" t="s">
        <v>711</v>
      </c>
      <c r="G282" s="95"/>
      <c r="H282" s="96" t="s">
        <v>433</v>
      </c>
      <c r="I282" s="96"/>
      <c r="J282" s="100" t="s">
        <v>433</v>
      </c>
      <c r="K282" s="101" t="s">
        <v>433</v>
      </c>
      <c r="L282" s="101"/>
      <c r="M282" s="101"/>
      <c r="N282" s="101"/>
      <c r="O282" s="98" t="s">
        <v>433</v>
      </c>
      <c r="P282" s="98" t="s">
        <v>433</v>
      </c>
      <c r="Q282" s="98" t="s">
        <v>433</v>
      </c>
      <c r="R282" s="98" t="s">
        <v>403</v>
      </c>
      <c r="S282" s="98"/>
    </row>
    <row r="283" spans="1:19" x14ac:dyDescent="0.2">
      <c r="A283" s="93" t="s">
        <v>477</v>
      </c>
      <c r="B283" s="94" t="s">
        <v>715</v>
      </c>
      <c r="C283" s="129">
        <v>64.888750000000002</v>
      </c>
      <c r="D283" s="129">
        <v>-16.308700000000002</v>
      </c>
      <c r="E283" s="94" t="s">
        <v>704</v>
      </c>
      <c r="F283" s="94" t="s">
        <v>709</v>
      </c>
      <c r="G283" s="95"/>
      <c r="H283" s="100"/>
      <c r="I283" s="100"/>
      <c r="J283" s="100"/>
      <c r="K283" s="101"/>
      <c r="L283" s="101"/>
      <c r="M283" s="101"/>
      <c r="N283" s="101"/>
      <c r="O283" s="98"/>
      <c r="P283" s="98"/>
      <c r="Q283" s="98"/>
      <c r="R283" s="98"/>
      <c r="S283" s="98"/>
    </row>
    <row r="284" spans="1:19" x14ac:dyDescent="0.2">
      <c r="A284" s="93" t="s">
        <v>478</v>
      </c>
      <c r="B284" s="94" t="s">
        <v>714</v>
      </c>
      <c r="C284" s="129">
        <v>64.858231000000004</v>
      </c>
      <c r="D284" s="129">
        <v>-16.296880000000002</v>
      </c>
      <c r="E284" s="94" t="s">
        <v>704</v>
      </c>
      <c r="F284" s="94" t="s">
        <v>713</v>
      </c>
      <c r="G284" s="95"/>
      <c r="H284" s="100"/>
      <c r="I284" s="100"/>
      <c r="J284" s="100"/>
      <c r="K284" s="101"/>
      <c r="L284" s="101"/>
      <c r="M284" s="101"/>
      <c r="N284" s="101"/>
      <c r="O284" s="98"/>
      <c r="P284" s="98"/>
      <c r="Q284" s="98"/>
      <c r="R284" s="98"/>
      <c r="S284" s="98"/>
    </row>
    <row r="285" spans="1:19" x14ac:dyDescent="0.2">
      <c r="A285" s="93" t="s">
        <v>479</v>
      </c>
      <c r="B285" s="94" t="s">
        <v>92</v>
      </c>
      <c r="C285" s="129">
        <v>64.745903999999996</v>
      </c>
      <c r="D285" s="129">
        <v>-16.629899000000002</v>
      </c>
      <c r="E285" s="94" t="s">
        <v>705</v>
      </c>
      <c r="F285" s="94" t="s">
        <v>711</v>
      </c>
      <c r="G285" s="95"/>
      <c r="H285" s="96" t="s">
        <v>433</v>
      </c>
      <c r="I285" s="96"/>
      <c r="J285" s="96" t="s">
        <v>433</v>
      </c>
      <c r="K285" s="97"/>
      <c r="L285" s="97"/>
      <c r="M285" s="97"/>
      <c r="N285" s="97" t="s">
        <v>433</v>
      </c>
      <c r="O285" s="98"/>
      <c r="P285" s="98"/>
      <c r="Q285" s="98"/>
      <c r="R285" s="98"/>
      <c r="S285" s="98"/>
    </row>
    <row r="286" spans="1:19" x14ac:dyDescent="0.2">
      <c r="A286" s="93" t="s">
        <v>480</v>
      </c>
      <c r="B286" s="94" t="s">
        <v>94</v>
      </c>
      <c r="C286" s="129">
        <v>64.746099999999998</v>
      </c>
      <c r="D286" s="129">
        <v>-16.491182999999999</v>
      </c>
      <c r="E286" s="94" t="s">
        <v>81</v>
      </c>
      <c r="F286" s="94" t="s">
        <v>713</v>
      </c>
      <c r="G286" s="95"/>
      <c r="H286" s="100"/>
      <c r="I286" s="100"/>
      <c r="J286" s="100"/>
      <c r="K286" s="101"/>
      <c r="L286" s="101"/>
      <c r="M286" s="101"/>
      <c r="N286" s="101"/>
      <c r="O286" s="98"/>
      <c r="P286" s="98"/>
      <c r="Q286" s="98"/>
      <c r="R286" s="98"/>
      <c r="S286" s="98"/>
    </row>
    <row r="287" spans="1:19" x14ac:dyDescent="0.2">
      <c r="A287" s="93" t="s">
        <v>481</v>
      </c>
      <c r="B287" s="94" t="s">
        <v>94</v>
      </c>
      <c r="C287" s="129">
        <v>64.744649999999993</v>
      </c>
      <c r="D287" s="129">
        <v>-16.497900000000001</v>
      </c>
      <c r="E287" s="94" t="s">
        <v>81</v>
      </c>
      <c r="F287" s="94" t="s">
        <v>713</v>
      </c>
      <c r="G287" s="95"/>
      <c r="H287" s="100" t="s">
        <v>433</v>
      </c>
      <c r="I287" s="100"/>
      <c r="J287" s="100"/>
      <c r="K287" s="101"/>
      <c r="L287" s="101"/>
      <c r="M287" s="101"/>
      <c r="N287" s="101"/>
      <c r="O287" s="98"/>
      <c r="P287" s="98"/>
      <c r="Q287" s="98"/>
      <c r="R287" s="98"/>
      <c r="S287" s="98"/>
    </row>
    <row r="288" spans="1:19" x14ac:dyDescent="0.2">
      <c r="A288" s="93" t="s">
        <v>482</v>
      </c>
      <c r="B288" s="94" t="s">
        <v>96</v>
      </c>
      <c r="C288" s="129">
        <v>64.746566999999999</v>
      </c>
      <c r="D288" s="129">
        <v>-16.494917000000001</v>
      </c>
      <c r="E288" s="94" t="s">
        <v>705</v>
      </c>
      <c r="F288" s="94" t="s">
        <v>711</v>
      </c>
      <c r="G288" s="95"/>
      <c r="H288" s="100" t="s">
        <v>433</v>
      </c>
      <c r="I288" s="100"/>
      <c r="J288" s="100" t="s">
        <v>433</v>
      </c>
      <c r="K288" s="101" t="s">
        <v>433</v>
      </c>
      <c r="L288" s="101"/>
      <c r="M288" s="101"/>
      <c r="N288" s="101" t="s">
        <v>433</v>
      </c>
      <c r="O288" s="98"/>
      <c r="P288" s="98"/>
      <c r="Q288" s="98"/>
      <c r="R288" s="98" t="s">
        <v>403</v>
      </c>
      <c r="S288" s="98"/>
    </row>
    <row r="289" spans="1:19" x14ac:dyDescent="0.2">
      <c r="A289" s="93" t="s">
        <v>483</v>
      </c>
      <c r="B289" s="94" t="s">
        <v>94</v>
      </c>
      <c r="C289" s="129">
        <v>64.746350000000007</v>
      </c>
      <c r="D289" s="129">
        <v>-16.486999999999998</v>
      </c>
      <c r="E289" s="94" t="s">
        <v>81</v>
      </c>
      <c r="F289" s="94" t="s">
        <v>713</v>
      </c>
      <c r="G289" s="95"/>
      <c r="H289" s="100" t="s">
        <v>433</v>
      </c>
      <c r="I289" s="100"/>
      <c r="J289" s="100"/>
      <c r="K289" s="101"/>
      <c r="L289" s="101"/>
      <c r="M289" s="101"/>
      <c r="N289" s="101" t="s">
        <v>433</v>
      </c>
      <c r="O289" s="98"/>
      <c r="P289" s="98"/>
      <c r="Q289" s="98"/>
      <c r="R289" s="98"/>
      <c r="S289" s="98"/>
    </row>
    <row r="290" spans="1:19" x14ac:dyDescent="0.2">
      <c r="A290" s="93" t="s">
        <v>484</v>
      </c>
      <c r="B290" s="94" t="s">
        <v>99</v>
      </c>
      <c r="C290" s="129">
        <v>64.746066999999996</v>
      </c>
      <c r="D290" s="129">
        <v>-16.474132999999998</v>
      </c>
      <c r="E290" s="94" t="s">
        <v>705</v>
      </c>
      <c r="F290" s="94" t="s">
        <v>711</v>
      </c>
      <c r="G290" s="95"/>
      <c r="H290" s="96" t="s">
        <v>433</v>
      </c>
      <c r="I290" s="96"/>
      <c r="J290" s="96" t="s">
        <v>433</v>
      </c>
      <c r="K290" s="97" t="s">
        <v>433</v>
      </c>
      <c r="L290" s="97"/>
      <c r="M290" s="97"/>
      <c r="N290" s="97" t="s">
        <v>433</v>
      </c>
      <c r="O290" s="98"/>
      <c r="P290" s="98"/>
      <c r="Q290" s="98"/>
      <c r="R290" s="98" t="s">
        <v>403</v>
      </c>
      <c r="S290" s="98"/>
    </row>
    <row r="291" spans="1:19" x14ac:dyDescent="0.2">
      <c r="A291" s="93" t="s">
        <v>485</v>
      </c>
      <c r="B291" s="94" t="s">
        <v>101</v>
      </c>
      <c r="C291" s="129">
        <v>64.750600000000006</v>
      </c>
      <c r="D291" s="129">
        <v>-16.432967000000001</v>
      </c>
      <c r="E291" s="94" t="s">
        <v>705</v>
      </c>
      <c r="F291" s="94" t="s">
        <v>711</v>
      </c>
      <c r="G291" s="95"/>
      <c r="H291" s="96" t="s">
        <v>433</v>
      </c>
      <c r="I291" s="96"/>
      <c r="J291" s="96" t="s">
        <v>433</v>
      </c>
      <c r="K291" s="97"/>
      <c r="L291" s="97"/>
      <c r="M291" s="97"/>
      <c r="N291" s="97"/>
      <c r="O291" s="98" t="s">
        <v>433</v>
      </c>
      <c r="P291" s="98" t="s">
        <v>433</v>
      </c>
      <c r="Q291" s="98" t="s">
        <v>433</v>
      </c>
      <c r="R291" s="98" t="s">
        <v>403</v>
      </c>
      <c r="S291" s="98"/>
    </row>
    <row r="292" spans="1:19" x14ac:dyDescent="0.2">
      <c r="A292" s="93" t="s">
        <v>102</v>
      </c>
      <c r="B292" s="94" t="s">
        <v>103</v>
      </c>
      <c r="C292" s="129"/>
      <c r="D292" s="129"/>
      <c r="E292" s="94"/>
      <c r="F292" s="94"/>
      <c r="G292" s="95"/>
      <c r="H292" s="100" t="s">
        <v>433</v>
      </c>
      <c r="I292" s="100"/>
      <c r="J292" s="100"/>
      <c r="K292" s="101" t="s">
        <v>433</v>
      </c>
      <c r="L292" s="101"/>
      <c r="M292" s="101"/>
      <c r="N292" s="101" t="s">
        <v>433</v>
      </c>
      <c r="O292" s="98"/>
      <c r="P292" s="98"/>
      <c r="Q292" s="98"/>
      <c r="R292" s="98"/>
      <c r="S292" s="98"/>
    </row>
    <row r="293" spans="1:19" x14ac:dyDescent="0.2">
      <c r="A293" s="93" t="s">
        <v>104</v>
      </c>
      <c r="B293" s="94" t="s">
        <v>103</v>
      </c>
      <c r="C293" s="129"/>
      <c r="D293" s="129"/>
      <c r="E293" s="94"/>
      <c r="F293" s="94"/>
      <c r="G293" s="95"/>
      <c r="H293" s="100" t="s">
        <v>433</v>
      </c>
      <c r="I293" s="100"/>
      <c r="J293" s="100"/>
      <c r="K293" s="101"/>
      <c r="L293" s="101"/>
      <c r="M293" s="101"/>
      <c r="N293" s="101"/>
      <c r="O293" s="98"/>
      <c r="P293" s="98"/>
      <c r="Q293" s="98"/>
      <c r="R293" s="98" t="s">
        <v>561</v>
      </c>
      <c r="S293" s="98"/>
    </row>
    <row r="294" spans="1:19" x14ac:dyDescent="0.2">
      <c r="A294" s="93" t="s">
        <v>105</v>
      </c>
      <c r="B294" s="94" t="s">
        <v>103</v>
      </c>
      <c r="C294" s="129">
        <v>65.033333333333331</v>
      </c>
      <c r="D294" s="129">
        <v>-16.233333333333299</v>
      </c>
      <c r="E294" s="94"/>
      <c r="F294" s="94" t="s">
        <v>711</v>
      </c>
      <c r="G294" s="95"/>
      <c r="H294" s="100" t="s">
        <v>433</v>
      </c>
      <c r="I294" s="100" t="s">
        <v>152</v>
      </c>
      <c r="J294" s="100"/>
      <c r="K294" s="101" t="s">
        <v>433</v>
      </c>
      <c r="L294" s="101"/>
      <c r="M294" s="101"/>
      <c r="N294" s="101" t="s">
        <v>433</v>
      </c>
      <c r="O294" s="98"/>
      <c r="P294" s="98"/>
      <c r="Q294" s="98"/>
      <c r="R294" s="98" t="s">
        <v>561</v>
      </c>
      <c r="S294" s="98"/>
    </row>
    <row r="295" spans="1:19" ht="17" customHeight="1" x14ac:dyDescent="0.2">
      <c r="A295" s="93" t="s">
        <v>106</v>
      </c>
      <c r="B295" s="94" t="s">
        <v>103</v>
      </c>
      <c r="C295" s="129"/>
      <c r="D295" s="129"/>
      <c r="E295" s="94"/>
      <c r="F295" s="94"/>
      <c r="G295" s="95"/>
      <c r="H295" s="100" t="s">
        <v>433</v>
      </c>
      <c r="I295" s="100"/>
      <c r="J295" s="100"/>
      <c r="K295" s="101"/>
      <c r="L295" s="101"/>
      <c r="M295" s="101"/>
      <c r="N295" s="101"/>
      <c r="O295" s="98"/>
      <c r="P295" s="98"/>
      <c r="Q295" s="98"/>
      <c r="R295" s="98"/>
      <c r="S295" s="98"/>
    </row>
    <row r="296" spans="1:19" ht="17" customHeight="1" x14ac:dyDescent="0.2">
      <c r="A296" s="93" t="s">
        <v>107</v>
      </c>
      <c r="B296" s="94"/>
      <c r="C296" s="129"/>
      <c r="D296" s="129"/>
      <c r="E296" s="94"/>
      <c r="F296" s="94"/>
      <c r="G296" s="95"/>
      <c r="H296" s="100" t="s">
        <v>433</v>
      </c>
      <c r="I296" s="100"/>
      <c r="J296" s="100"/>
      <c r="K296" s="101" t="s">
        <v>433</v>
      </c>
      <c r="L296" s="101"/>
      <c r="M296" s="101"/>
      <c r="N296" s="101"/>
      <c r="O296" s="98"/>
      <c r="P296" s="98"/>
      <c r="Q296" s="98"/>
      <c r="R296" s="98"/>
      <c r="S296" s="98"/>
    </row>
    <row r="297" spans="1:19" x14ac:dyDescent="0.2">
      <c r="A297" s="93" t="s">
        <v>108</v>
      </c>
      <c r="B297" s="94" t="s">
        <v>103</v>
      </c>
      <c r="C297" s="129">
        <v>65.027972222222218</v>
      </c>
      <c r="D297" s="129">
        <v>-16.228999999999999</v>
      </c>
      <c r="E297" s="94"/>
      <c r="F297" s="94" t="s">
        <v>711</v>
      </c>
      <c r="G297" s="95"/>
      <c r="H297" s="100" t="s">
        <v>433</v>
      </c>
      <c r="I297" s="100" t="s">
        <v>152</v>
      </c>
      <c r="J297" s="100"/>
      <c r="K297" s="101"/>
      <c r="L297" s="101"/>
      <c r="M297" s="101"/>
      <c r="N297" s="101"/>
      <c r="O297" s="98"/>
      <c r="P297" s="98"/>
      <c r="Q297" s="98"/>
      <c r="R297" s="98" t="s">
        <v>403</v>
      </c>
      <c r="S297" s="98"/>
    </row>
  </sheetData>
  <mergeCells count="4">
    <mergeCell ref="K2:N2"/>
    <mergeCell ref="H2:J2"/>
    <mergeCell ref="B2:F2"/>
    <mergeCell ref="O2:S2"/>
  </mergeCells>
  <phoneticPr fontId="15" type="noConversion"/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CAFA63-83B9-5144-95FC-B57EA3847A30}">
  <dimension ref="A1:V36"/>
  <sheetViews>
    <sheetView workbookViewId="0"/>
  </sheetViews>
  <sheetFormatPr baseColWidth="10" defaultRowHeight="16" x14ac:dyDescent="0.2"/>
  <cols>
    <col min="3" max="3" width="8.83203125" customWidth="1"/>
    <col min="5" max="5" width="9.33203125" customWidth="1"/>
    <col min="7" max="7" width="8" customWidth="1"/>
    <col min="9" max="9" width="8.1640625" customWidth="1"/>
    <col min="15" max="17" width="11" bestFit="1" customWidth="1"/>
    <col min="18" max="19" width="12.5" bestFit="1" customWidth="1"/>
  </cols>
  <sheetData>
    <row r="1" spans="1:22" ht="18" customHeight="1" x14ac:dyDescent="0.2">
      <c r="A1" s="1" t="s">
        <v>1210</v>
      </c>
      <c r="B1" s="130"/>
    </row>
    <row r="2" spans="1:22" x14ac:dyDescent="0.2">
      <c r="A2" s="28" t="s">
        <v>153</v>
      </c>
      <c r="B2" s="28" t="s">
        <v>716</v>
      </c>
      <c r="C2" s="28" t="s">
        <v>717</v>
      </c>
      <c r="D2" s="28" t="s">
        <v>718</v>
      </c>
      <c r="E2" s="28" t="s">
        <v>717</v>
      </c>
      <c r="F2" s="28" t="s">
        <v>719</v>
      </c>
      <c r="G2" s="28" t="s">
        <v>717</v>
      </c>
      <c r="H2" s="28" t="s">
        <v>720</v>
      </c>
      <c r="I2" s="28" t="s">
        <v>717</v>
      </c>
      <c r="J2" s="28" t="s">
        <v>721</v>
      </c>
      <c r="M2" s="78"/>
      <c r="N2" s="78"/>
    </row>
    <row r="3" spans="1:22" x14ac:dyDescent="0.2">
      <c r="A3" s="3" t="s">
        <v>722</v>
      </c>
      <c r="B3" s="5">
        <v>18.4758873</v>
      </c>
      <c r="C3" s="5"/>
      <c r="D3" s="5">
        <v>15.4973075</v>
      </c>
      <c r="E3" s="5"/>
      <c r="F3" s="5">
        <v>38.301082200000003</v>
      </c>
      <c r="G3" s="35"/>
      <c r="H3" s="35"/>
      <c r="I3" s="35"/>
      <c r="J3" s="35"/>
      <c r="M3" s="170"/>
      <c r="N3" s="170"/>
      <c r="O3" s="86"/>
      <c r="P3" s="86"/>
      <c r="Q3" s="86"/>
      <c r="R3" s="86"/>
      <c r="S3" s="86"/>
      <c r="T3" s="86"/>
      <c r="U3" s="86"/>
      <c r="V3" s="86"/>
    </row>
    <row r="4" spans="1:22" x14ac:dyDescent="0.2">
      <c r="A4" s="3" t="s">
        <v>723</v>
      </c>
      <c r="B4" s="5">
        <v>18.495799999999999</v>
      </c>
      <c r="C4" s="5"/>
      <c r="D4" s="5">
        <v>15.497582299999999</v>
      </c>
      <c r="E4" s="5"/>
      <c r="F4" s="5">
        <v>38.316412800000002</v>
      </c>
      <c r="G4" s="35"/>
      <c r="H4" s="35"/>
      <c r="I4" s="35"/>
      <c r="J4" s="35"/>
      <c r="M4" s="170"/>
      <c r="N4" s="170"/>
      <c r="O4" s="86"/>
      <c r="P4" s="86"/>
      <c r="Q4" s="86"/>
      <c r="R4" s="86"/>
      <c r="S4" s="86"/>
      <c r="T4" s="86"/>
      <c r="U4" s="86"/>
      <c r="V4" s="86"/>
    </row>
    <row r="5" spans="1:22" x14ac:dyDescent="0.2">
      <c r="A5" s="35" t="s">
        <v>724</v>
      </c>
      <c r="B5" s="68">
        <v>18.519362418116089</v>
      </c>
      <c r="C5" s="68">
        <v>1.4064184743619291E-3</v>
      </c>
      <c r="D5" s="68">
        <v>15.493380765857966</v>
      </c>
      <c r="E5" s="68">
        <v>1.2540462868433535E-3</v>
      </c>
      <c r="F5" s="68">
        <v>38.331098156912532</v>
      </c>
      <c r="G5" s="68">
        <v>3.0056143996736425E-3</v>
      </c>
      <c r="H5" s="68">
        <v>2.0700661337299531</v>
      </c>
      <c r="I5" s="68">
        <v>8.7297525598697474E-5</v>
      </c>
      <c r="J5" s="68">
        <v>0.83637139673156269</v>
      </c>
      <c r="M5" s="170"/>
      <c r="N5" s="170"/>
      <c r="O5" s="86"/>
      <c r="P5" s="86"/>
      <c r="Q5" s="86"/>
      <c r="R5" s="86"/>
      <c r="S5" s="86"/>
      <c r="T5" s="86"/>
      <c r="U5" s="86"/>
      <c r="V5" s="86"/>
    </row>
    <row r="6" spans="1:22" x14ac:dyDescent="0.2">
      <c r="A6" s="35" t="s">
        <v>42</v>
      </c>
      <c r="B6" s="68">
        <v>18.48776808907429</v>
      </c>
      <c r="C6" s="68">
        <v>1.3658819134912711E-3</v>
      </c>
      <c r="D6" s="68">
        <v>15.486035109332963</v>
      </c>
      <c r="E6" s="68">
        <v>1.2586519947639324E-3</v>
      </c>
      <c r="F6" s="68">
        <v>38.293729228596007</v>
      </c>
      <c r="G6" s="68">
        <v>3.1410252298357893E-3</v>
      </c>
      <c r="H6" s="68">
        <v>2.0715821690452256</v>
      </c>
      <c r="I6" s="68">
        <v>5.8738250734137207E-5</v>
      </c>
      <c r="J6" s="68">
        <v>0.83740348008420584</v>
      </c>
      <c r="M6" s="170"/>
      <c r="N6" s="170"/>
      <c r="O6" s="86"/>
      <c r="P6" s="86"/>
      <c r="Q6" s="86"/>
      <c r="R6" s="86"/>
      <c r="S6" s="86"/>
      <c r="T6" s="86"/>
      <c r="U6" s="86"/>
      <c r="V6" s="86"/>
    </row>
    <row r="7" spans="1:22" x14ac:dyDescent="0.2">
      <c r="A7" s="3" t="s">
        <v>46</v>
      </c>
      <c r="B7" s="5">
        <v>18.505399100000002</v>
      </c>
      <c r="C7" s="5">
        <v>6.4193069903002286E-4</v>
      </c>
      <c r="D7" s="5">
        <v>15.4920767</v>
      </c>
      <c r="E7" s="5">
        <v>6.4745221923268829E-4</v>
      </c>
      <c r="F7" s="5">
        <v>38.321199999999997</v>
      </c>
      <c r="G7" s="19">
        <v>2.0061420969966089E-3</v>
      </c>
      <c r="H7" s="68"/>
      <c r="I7" s="68"/>
      <c r="J7" s="68"/>
      <c r="M7" s="170"/>
      <c r="N7" s="170"/>
      <c r="O7" s="86"/>
      <c r="P7" s="86"/>
      <c r="Q7" s="86"/>
      <c r="R7" s="86"/>
      <c r="S7" s="86"/>
      <c r="T7" s="86"/>
      <c r="U7" s="86"/>
      <c r="V7" s="86"/>
    </row>
    <row r="8" spans="1:22" x14ac:dyDescent="0.2">
      <c r="A8" s="35" t="s">
        <v>49</v>
      </c>
      <c r="B8" s="68">
        <v>18.487946517014073</v>
      </c>
      <c r="C8" s="68">
        <v>1.8083179229915597E-3</v>
      </c>
      <c r="D8" s="68">
        <v>15.480518352345408</v>
      </c>
      <c r="E8" s="68">
        <v>1.7894800150067586E-3</v>
      </c>
      <c r="F8" s="68">
        <v>38.265250422244137</v>
      </c>
      <c r="G8" s="68">
        <v>3.7781223150994223E-3</v>
      </c>
      <c r="H8" s="68">
        <v>2.0700215680072707</v>
      </c>
      <c r="I8" s="68">
        <v>7.3163970176137239E-5</v>
      </c>
      <c r="J8" s="68">
        <v>0.83709707580353065</v>
      </c>
      <c r="M8" s="170"/>
      <c r="N8" s="170"/>
      <c r="O8" s="86"/>
      <c r="P8" s="86"/>
      <c r="Q8" s="86"/>
      <c r="R8" s="86"/>
      <c r="S8" s="86"/>
      <c r="T8" s="86"/>
      <c r="U8" s="86"/>
      <c r="V8" s="86"/>
    </row>
    <row r="9" spans="1:22" x14ac:dyDescent="0.2">
      <c r="A9" s="35" t="s">
        <v>50</v>
      </c>
      <c r="B9" s="68">
        <v>18.488643357279152</v>
      </c>
      <c r="C9" s="68">
        <v>2.1411247222356891E-3</v>
      </c>
      <c r="D9" s="68">
        <v>15.480724774315254</v>
      </c>
      <c r="E9" s="68">
        <v>1.4262876971947165E-3</v>
      </c>
      <c r="F9" s="68">
        <v>38.285760749325739</v>
      </c>
      <c r="G9" s="68">
        <v>3.6402743811456929E-3</v>
      </c>
      <c r="H9" s="68">
        <v>2.0710531455611254</v>
      </c>
      <c r="I9" s="68">
        <v>2.369863758781209E-4</v>
      </c>
      <c r="J9" s="68">
        <v>0.83707671602640399</v>
      </c>
      <c r="M9" s="170"/>
      <c r="N9" s="170"/>
      <c r="O9" s="86"/>
      <c r="P9" s="86"/>
      <c r="Q9" s="86"/>
      <c r="R9" s="86"/>
      <c r="S9" s="86"/>
      <c r="T9" s="86"/>
      <c r="U9" s="86"/>
      <c r="V9" s="86"/>
    </row>
    <row r="10" spans="1:22" x14ac:dyDescent="0.2">
      <c r="A10" s="3" t="s">
        <v>52</v>
      </c>
      <c r="B10" s="5">
        <v>18.4849085</v>
      </c>
      <c r="C10" s="5">
        <v>7.3240907182112874E-4</v>
      </c>
      <c r="D10" s="5">
        <v>15.491864899999999</v>
      </c>
      <c r="E10" s="5">
        <v>7.2096827901542177E-4</v>
      </c>
      <c r="F10" s="5">
        <v>38.306657000000001</v>
      </c>
      <c r="G10" s="5">
        <v>1.9715684895893785E-3</v>
      </c>
      <c r="I10" s="68"/>
      <c r="J10" s="68"/>
      <c r="M10" s="170"/>
      <c r="N10" s="170"/>
      <c r="O10" s="86"/>
      <c r="P10" s="86"/>
      <c r="Q10" s="86"/>
      <c r="R10" s="86"/>
      <c r="S10" s="86"/>
      <c r="T10" s="86"/>
      <c r="U10" s="86"/>
      <c r="V10" s="86"/>
    </row>
    <row r="11" spans="1:22" x14ac:dyDescent="0.2">
      <c r="A11" s="3" t="s">
        <v>399</v>
      </c>
      <c r="B11" s="5">
        <v>18.516999999999999</v>
      </c>
      <c r="C11" s="5">
        <v>5.9293487895917339E-4</v>
      </c>
      <c r="D11" s="5">
        <v>15.4952033</v>
      </c>
      <c r="E11" s="5">
        <v>6.1804091873053667E-4</v>
      </c>
      <c r="F11" s="5">
        <v>38.329669099999997</v>
      </c>
      <c r="G11" s="5">
        <v>1.732782166859138E-3</v>
      </c>
      <c r="I11" s="68"/>
      <c r="J11" s="68"/>
      <c r="M11" s="170"/>
      <c r="N11" s="170"/>
      <c r="O11" s="170"/>
      <c r="P11" s="170"/>
      <c r="Q11" s="170"/>
      <c r="R11" s="170"/>
      <c r="S11" s="170"/>
      <c r="T11" s="86"/>
      <c r="U11" s="86"/>
      <c r="V11" s="86"/>
    </row>
    <row r="12" spans="1:22" x14ac:dyDescent="0.2">
      <c r="A12" s="3" t="s">
        <v>54</v>
      </c>
      <c r="B12" s="5">
        <v>18.486205699999999</v>
      </c>
      <c r="C12" s="5">
        <v>4.0408416136650016E-4</v>
      </c>
      <c r="D12" s="5">
        <v>15.4945547</v>
      </c>
      <c r="E12" s="5">
        <v>3.6908512339713231E-4</v>
      </c>
      <c r="F12" s="5">
        <v>38.312327400000001</v>
      </c>
      <c r="G12" s="5">
        <v>1.065220356265017E-3</v>
      </c>
      <c r="M12" s="86"/>
      <c r="N12" s="86"/>
      <c r="O12" s="86"/>
      <c r="P12" s="86"/>
      <c r="Q12" s="86"/>
      <c r="R12" s="86"/>
      <c r="S12" s="86"/>
      <c r="T12" s="86"/>
      <c r="U12" s="86"/>
      <c r="V12" s="86"/>
    </row>
    <row r="13" spans="1:22" x14ac:dyDescent="0.2">
      <c r="A13" s="3" t="s">
        <v>57</v>
      </c>
      <c r="B13" s="5">
        <v>18.487493799999999</v>
      </c>
      <c r="C13" s="5">
        <v>3.7992888011885683E-4</v>
      </c>
      <c r="D13" s="5">
        <v>15.494109099999999</v>
      </c>
      <c r="E13" s="5">
        <v>3.6446459100111849E-4</v>
      </c>
      <c r="F13" s="5">
        <v>38.315284900000002</v>
      </c>
      <c r="G13" s="5">
        <v>1.0324750870412142E-3</v>
      </c>
      <c r="M13" s="167"/>
      <c r="N13" s="167"/>
      <c r="O13" s="167"/>
      <c r="P13" s="167"/>
      <c r="Q13" s="167"/>
      <c r="R13" s="167"/>
      <c r="S13" s="167"/>
      <c r="T13" s="167"/>
      <c r="U13" s="167"/>
      <c r="V13" s="86"/>
    </row>
    <row r="14" spans="1:22" x14ac:dyDescent="0.2">
      <c r="A14" s="3" t="s">
        <v>61</v>
      </c>
      <c r="B14" s="5">
        <v>18.4548478</v>
      </c>
      <c r="C14" s="5">
        <v>5.3967169949556458E-4</v>
      </c>
      <c r="D14" s="5">
        <v>15.491759699999999</v>
      </c>
      <c r="E14" s="5">
        <v>5.7077094545016137E-4</v>
      </c>
      <c r="F14" s="5">
        <v>38.284090999999997</v>
      </c>
      <c r="G14" s="5">
        <v>1.6339137069394539E-3</v>
      </c>
      <c r="M14" s="86"/>
      <c r="N14" s="170"/>
      <c r="O14" s="86"/>
      <c r="P14" s="170"/>
      <c r="Q14" s="86"/>
      <c r="R14" s="170"/>
      <c r="S14" s="86"/>
      <c r="T14" s="170"/>
      <c r="U14" s="86"/>
      <c r="V14" s="170"/>
    </row>
    <row r="15" spans="1:22" x14ac:dyDescent="0.2">
      <c r="A15" s="3" t="s">
        <v>68</v>
      </c>
      <c r="B15" s="5">
        <v>18.4971636</v>
      </c>
      <c r="C15" s="5">
        <v>6.0272329115489544E-4</v>
      </c>
      <c r="D15" s="5">
        <v>15.4950852</v>
      </c>
      <c r="E15" s="5">
        <v>6.1255692750059704E-4</v>
      </c>
      <c r="F15" s="5">
        <v>38.327462300000001</v>
      </c>
      <c r="G15" s="5">
        <v>1.6603420790834806E-3</v>
      </c>
      <c r="M15" s="170"/>
      <c r="N15" s="171"/>
      <c r="O15" s="86"/>
      <c r="P15" s="171"/>
      <c r="Q15" s="86"/>
      <c r="R15" s="171"/>
      <c r="S15" s="86"/>
      <c r="T15" s="171"/>
      <c r="U15" s="86"/>
      <c r="V15" s="171"/>
    </row>
    <row r="16" spans="1:22" x14ac:dyDescent="0.2">
      <c r="A16" s="35" t="s">
        <v>70</v>
      </c>
      <c r="B16" s="68">
        <v>18.487889069920996</v>
      </c>
      <c r="C16" s="68">
        <v>1.5561461516673861E-3</v>
      </c>
      <c r="D16" s="68">
        <v>15.486037461776805</v>
      </c>
      <c r="E16" s="68">
        <v>1.6861517502286937E-3</v>
      </c>
      <c r="F16" s="68">
        <v>38.303817310842788</v>
      </c>
      <c r="G16" s="68">
        <v>3.7665113104786326E-3</v>
      </c>
      <c r="H16" s="68">
        <v>2.0721143308466474</v>
      </c>
      <c r="I16" s="68">
        <v>9.6326884859414079E-5</v>
      </c>
      <c r="J16" s="68">
        <v>0.83739810891166833</v>
      </c>
      <c r="M16" s="170"/>
      <c r="N16" s="171"/>
      <c r="O16" s="86"/>
      <c r="P16" s="171"/>
      <c r="Q16" s="86"/>
      <c r="R16" s="171"/>
      <c r="S16" s="86"/>
      <c r="T16" s="171"/>
      <c r="U16" s="86"/>
      <c r="V16" s="171"/>
    </row>
    <row r="17" spans="1:22" x14ac:dyDescent="0.2">
      <c r="A17" s="35" t="s">
        <v>72</v>
      </c>
      <c r="B17" s="68">
        <v>18.492278558201015</v>
      </c>
      <c r="C17" s="68">
        <v>1.2827597242183876E-3</v>
      </c>
      <c r="D17" s="68">
        <v>15.488027421246656</v>
      </c>
      <c r="E17" s="68">
        <v>1.3656829775385748E-3</v>
      </c>
      <c r="F17" s="68">
        <v>38.307841275433958</v>
      </c>
      <c r="G17" s="68">
        <v>3.150267550745987E-3</v>
      </c>
      <c r="H17" s="68">
        <v>2.0718401223013831</v>
      </c>
      <c r="I17" s="68">
        <v>6.6256046433310197E-5</v>
      </c>
      <c r="J17" s="68">
        <v>0.83730693257937971</v>
      </c>
      <c r="M17" s="170"/>
      <c r="N17" s="171"/>
      <c r="O17" s="86"/>
      <c r="P17" s="171"/>
      <c r="Q17" s="86"/>
      <c r="R17" s="171"/>
      <c r="S17" s="86"/>
      <c r="T17" s="171"/>
      <c r="U17" s="86"/>
      <c r="V17" s="171"/>
    </row>
    <row r="18" spans="1:22" x14ac:dyDescent="0.2">
      <c r="A18" s="35" t="s">
        <v>74</v>
      </c>
      <c r="B18" s="68">
        <v>18.490553465692216</v>
      </c>
      <c r="C18" s="68">
        <v>4.4051390141353185E-3</v>
      </c>
      <c r="D18" s="68">
        <v>15.4910789624653</v>
      </c>
      <c r="E18" s="68">
        <v>3.9075292474492814E-3</v>
      </c>
      <c r="F18" s="68">
        <v>38.315505168022781</v>
      </c>
      <c r="G18" s="68">
        <v>1.0286437193338436E-2</v>
      </c>
      <c r="H18" s="68">
        <v>2.0724479439297339</v>
      </c>
      <c r="I18" s="68">
        <v>2.1572419704298345E-4</v>
      </c>
      <c r="J18" s="68">
        <v>0.83755003378073412</v>
      </c>
      <c r="M18" s="170"/>
      <c r="N18" s="171"/>
      <c r="O18" s="86"/>
      <c r="P18" s="171"/>
      <c r="Q18" s="86"/>
      <c r="R18" s="171"/>
      <c r="S18" s="86"/>
      <c r="T18" s="171"/>
      <c r="U18" s="86"/>
      <c r="V18" s="171"/>
    </row>
    <row r="19" spans="1:22" x14ac:dyDescent="0.2">
      <c r="A19" s="35" t="s">
        <v>76</v>
      </c>
      <c r="B19" s="68">
        <v>18.490762395237251</v>
      </c>
      <c r="C19" s="68">
        <v>1.3219097330773723E-3</v>
      </c>
      <c r="D19" s="68">
        <v>15.485129577668648</v>
      </c>
      <c r="E19" s="68">
        <v>1.3386445796672621E-3</v>
      </c>
      <c r="F19" s="68">
        <v>38.302100416122826</v>
      </c>
      <c r="G19" s="68">
        <v>3.5984764146262472E-3</v>
      </c>
      <c r="H19" s="68">
        <v>2.0716994820912649</v>
      </c>
      <c r="I19" s="68">
        <v>9.4079206977021763E-5</v>
      </c>
      <c r="J19" s="68">
        <v>0.83721891187022723</v>
      </c>
      <c r="M19" s="170"/>
      <c r="N19" s="171"/>
      <c r="O19" s="86"/>
      <c r="P19" s="171"/>
      <c r="Q19" s="86"/>
      <c r="R19" s="171"/>
      <c r="S19" s="86"/>
      <c r="T19" s="171"/>
      <c r="U19" s="86"/>
      <c r="V19" s="171"/>
    </row>
    <row r="20" spans="1:22" x14ac:dyDescent="0.2">
      <c r="A20" s="35" t="s">
        <v>77</v>
      </c>
      <c r="B20" s="68">
        <v>18.476492826805433</v>
      </c>
      <c r="C20" s="68">
        <v>1.7208712879643007E-3</v>
      </c>
      <c r="D20" s="68">
        <v>15.491198079522761</v>
      </c>
      <c r="E20" s="68">
        <v>1.6538718180311427E-3</v>
      </c>
      <c r="F20" s="68">
        <v>38.306142526859823</v>
      </c>
      <c r="G20" s="68">
        <v>3.7231298980688623E-3</v>
      </c>
      <c r="H20" s="68">
        <v>2.0735182859279435</v>
      </c>
      <c r="I20" s="68">
        <v>7.8428672877341345E-5</v>
      </c>
      <c r="J20" s="68">
        <v>0.83819385329879337</v>
      </c>
      <c r="M20" s="170"/>
      <c r="N20" s="171"/>
      <c r="O20" s="86"/>
      <c r="P20" s="171"/>
      <c r="Q20" s="86"/>
      <c r="R20" s="171"/>
      <c r="S20" s="86"/>
      <c r="T20" s="171"/>
      <c r="U20" s="86"/>
      <c r="V20" s="171"/>
    </row>
    <row r="21" spans="1:22" x14ac:dyDescent="0.2">
      <c r="A21" s="35" t="s">
        <v>84</v>
      </c>
      <c r="B21" s="68">
        <v>18.483619015682038</v>
      </c>
      <c r="C21" s="68">
        <v>3.8232210590339287E-3</v>
      </c>
      <c r="D21" s="68">
        <v>15.485454974244901</v>
      </c>
      <c r="E21" s="68">
        <v>4.5755831463104614E-3</v>
      </c>
      <c r="F21" s="68">
        <v>38.290389523575215</v>
      </c>
      <c r="G21" s="68">
        <v>9.769665606209909E-3</v>
      </c>
      <c r="H21" s="68">
        <v>2.0718664521162831</v>
      </c>
      <c r="I21" s="68">
        <v>1.9372219894493113E-4</v>
      </c>
      <c r="J21" s="68">
        <v>0.83756006647614067</v>
      </c>
      <c r="M21" s="170"/>
      <c r="N21" s="171"/>
      <c r="O21" s="86"/>
      <c r="P21" s="171"/>
      <c r="Q21" s="86"/>
      <c r="R21" s="171"/>
      <c r="S21" s="86"/>
      <c r="T21" s="171"/>
      <c r="U21" s="86"/>
      <c r="V21" s="171"/>
    </row>
    <row r="22" spans="1:22" x14ac:dyDescent="0.2">
      <c r="A22" s="35" t="s">
        <v>85</v>
      </c>
      <c r="B22" s="68">
        <v>18.483357900720531</v>
      </c>
      <c r="C22" s="68">
        <v>8.7074434252084752E-4</v>
      </c>
      <c r="D22" s="68">
        <v>15.492371160032876</v>
      </c>
      <c r="E22" s="68">
        <v>8.1685492435795985E-4</v>
      </c>
      <c r="F22" s="68">
        <v>38.311496928732112</v>
      </c>
      <c r="G22" s="68">
        <v>1.8868209599534422E-3</v>
      </c>
      <c r="H22" s="68">
        <v>2.0730378617327365</v>
      </c>
      <c r="I22" s="68">
        <v>3.7218626789117118E-5</v>
      </c>
      <c r="J22" s="68">
        <v>0.83794598509684537</v>
      </c>
      <c r="M22" s="170"/>
      <c r="N22" s="171"/>
      <c r="O22" s="86"/>
      <c r="P22" s="171"/>
      <c r="Q22" s="86"/>
      <c r="R22" s="171"/>
      <c r="S22" s="86"/>
      <c r="T22" s="171"/>
      <c r="U22" s="86"/>
      <c r="V22" s="171"/>
    </row>
    <row r="23" spans="1:22" x14ac:dyDescent="0.2">
      <c r="A23" s="35" t="s">
        <v>88</v>
      </c>
      <c r="B23" s="68">
        <v>18.48873904051969</v>
      </c>
      <c r="C23" s="68">
        <v>1.1792490665762795E-3</v>
      </c>
      <c r="D23" s="68">
        <v>15.488125785041806</v>
      </c>
      <c r="E23" s="68">
        <v>1.2027304321836326E-3</v>
      </c>
      <c r="F23" s="68">
        <v>38.291069491545983</v>
      </c>
      <c r="G23" s="68">
        <v>2.8616544785871234E-3</v>
      </c>
      <c r="H23" s="68">
        <v>2.0713294876954227</v>
      </c>
      <c r="I23" s="68">
        <v>6.0571213412948046E-5</v>
      </c>
      <c r="J23" s="68">
        <v>0.83747253889476059</v>
      </c>
    </row>
    <row r="24" spans="1:22" x14ac:dyDescent="0.2">
      <c r="A24" s="35" t="s">
        <v>90</v>
      </c>
      <c r="B24" s="68">
        <v>18.484938954879638</v>
      </c>
      <c r="C24" s="68">
        <v>1.0816301591305565E-3</v>
      </c>
      <c r="D24" s="68">
        <v>15.492962354931793</v>
      </c>
      <c r="E24" s="68">
        <v>9.5259326269260623E-4</v>
      </c>
      <c r="F24" s="68">
        <v>38.312183188812597</v>
      </c>
      <c r="G24" s="68">
        <v>2.1222758919519306E-3</v>
      </c>
      <c r="H24" s="68">
        <v>2.0728976866243625</v>
      </c>
      <c r="I24" s="68">
        <v>5.142055132358625E-5</v>
      </c>
      <c r="J24" s="68">
        <v>0.83790628789173738</v>
      </c>
    </row>
    <row r="25" spans="1:22" x14ac:dyDescent="0.2">
      <c r="A25" s="35" t="s">
        <v>91</v>
      </c>
      <c r="B25" s="68">
        <v>18.489501552035343</v>
      </c>
      <c r="C25" s="68">
        <v>5.3409753051517897E-3</v>
      </c>
      <c r="D25" s="68">
        <v>15.491075971894221</v>
      </c>
      <c r="E25" s="68">
        <v>5.1208955318593668E-3</v>
      </c>
      <c r="F25" s="68">
        <v>38.301210862901762</v>
      </c>
      <c r="G25" s="68">
        <v>1.2543947855446174E-2</v>
      </c>
      <c r="H25" s="68">
        <v>2.0717926316505277</v>
      </c>
      <c r="I25" s="68">
        <v>1.8964631006213872E-4</v>
      </c>
      <c r="J25" s="68">
        <v>0.83759751544105987</v>
      </c>
    </row>
    <row r="26" spans="1:22" x14ac:dyDescent="0.2">
      <c r="A26" s="35" t="s">
        <v>95</v>
      </c>
      <c r="B26" s="68">
        <v>18.506899942825275</v>
      </c>
      <c r="C26" s="68">
        <v>1.289643820046697E-3</v>
      </c>
      <c r="D26" s="68">
        <v>15.49566378259434</v>
      </c>
      <c r="E26" s="68">
        <v>1.1410668310265885E-3</v>
      </c>
      <c r="F26" s="68">
        <v>38.338244210773929</v>
      </c>
      <c r="G26" s="68">
        <v>2.6711118226007821E-3</v>
      </c>
      <c r="H26" s="68">
        <v>2.0718462705338112</v>
      </c>
      <c r="I26" s="68">
        <v>5.7423059361480868E-5</v>
      </c>
      <c r="J26" s="68">
        <v>0.83705792066407292</v>
      </c>
    </row>
    <row r="27" spans="1:22" x14ac:dyDescent="0.2">
      <c r="A27" s="35" t="s">
        <v>98</v>
      </c>
      <c r="B27" s="68">
        <v>18.496022909796647</v>
      </c>
      <c r="C27" s="68">
        <v>1.3870299656156214E-3</v>
      </c>
      <c r="D27" s="68">
        <v>15.492629124549163</v>
      </c>
      <c r="E27" s="68">
        <v>1.3768735751615215E-3</v>
      </c>
      <c r="F27" s="68">
        <v>38.317538605935113</v>
      </c>
      <c r="G27" s="68">
        <v>3.1304272285688707E-3</v>
      </c>
      <c r="H27" s="68">
        <v>2.071945042072608</v>
      </c>
      <c r="I27" s="68">
        <v>4.4216963345687074E-5</v>
      </c>
      <c r="J27" s="68">
        <v>0.83738613837710729</v>
      </c>
    </row>
    <row r="28" spans="1:22" x14ac:dyDescent="0.2">
      <c r="A28" s="35" t="s">
        <v>100</v>
      </c>
      <c r="B28" s="68">
        <v>18.505513114624698</v>
      </c>
      <c r="C28" s="68">
        <v>4.0855049826815258E-3</v>
      </c>
      <c r="D28" s="68">
        <v>15.495730503657345</v>
      </c>
      <c r="E28" s="68">
        <v>3.7205897047292713E-3</v>
      </c>
      <c r="F28" s="68">
        <v>38.322828582864297</v>
      </c>
      <c r="G28" s="68">
        <v>8.6024162531629714E-3</v>
      </c>
      <c r="H28" s="68">
        <v>2.0711683980057809</v>
      </c>
      <c r="I28" s="68">
        <v>1.6363290777740615E-4</v>
      </c>
      <c r="J28" s="68">
        <v>0.83712425777386534</v>
      </c>
    </row>
    <row r="29" spans="1:22" x14ac:dyDescent="0.2">
      <c r="A29" s="35" t="s">
        <v>104</v>
      </c>
      <c r="B29" s="68">
        <v>18.462696752801634</v>
      </c>
      <c r="C29" s="68">
        <v>1.5655209084011485E-3</v>
      </c>
      <c r="D29" s="68">
        <v>15.500910279209691</v>
      </c>
      <c r="E29" s="68">
        <v>1.4008306638181485E-3</v>
      </c>
      <c r="F29" s="68">
        <v>38.280511966055379</v>
      </c>
      <c r="G29" s="68">
        <v>3.4169009160718903E-3</v>
      </c>
      <c r="H29" s="68">
        <v>2.0736792982002186</v>
      </c>
      <c r="I29" s="68">
        <v>8.5338386331617862E-5</v>
      </c>
      <c r="J29" s="68">
        <v>0.83934609687658446</v>
      </c>
    </row>
    <row r="30" spans="1:22" x14ac:dyDescent="0.2">
      <c r="A30" s="131" t="s">
        <v>105</v>
      </c>
      <c r="B30" s="132">
        <v>18.420824480887855</v>
      </c>
      <c r="C30" s="132">
        <v>9.7508570897042815E-4</v>
      </c>
      <c r="D30" s="132">
        <v>15.4872885777995</v>
      </c>
      <c r="E30" s="132">
        <v>1.1713643899114697E-3</v>
      </c>
      <c r="F30" s="132">
        <v>38.222285399080512</v>
      </c>
      <c r="G30" s="132">
        <v>2.1701723347601755E-3</v>
      </c>
      <c r="H30" s="132">
        <v>2.0752316088504248</v>
      </c>
      <c r="I30" s="132">
        <v>5.9466822548116827E-5</v>
      </c>
      <c r="J30" s="132">
        <v>0.84051473528931109</v>
      </c>
    </row>
    <row r="31" spans="1:22" x14ac:dyDescent="0.2">
      <c r="A31" s="35" t="s">
        <v>107</v>
      </c>
      <c r="B31" s="68">
        <v>18.515303459636321</v>
      </c>
      <c r="C31" s="68">
        <v>1.5309223477100551E-3</v>
      </c>
      <c r="D31" s="68">
        <v>15.496738597737602</v>
      </c>
      <c r="E31" s="68">
        <v>1.5587947061844369E-3</v>
      </c>
      <c r="F31" s="68">
        <v>38.351556844368787</v>
      </c>
      <c r="G31" s="68">
        <v>3.718701573624774E-3</v>
      </c>
      <c r="H31" s="68">
        <v>2.0716250296528567</v>
      </c>
      <c r="I31" s="68">
        <v>9.6117774961184717E-5</v>
      </c>
      <c r="J31" s="68">
        <v>0.83673604035873717</v>
      </c>
    </row>
    <row r="32" spans="1:22" x14ac:dyDescent="0.2">
      <c r="A32" s="70" t="s">
        <v>108</v>
      </c>
      <c r="B32" s="71">
        <v>18.433268270770334</v>
      </c>
      <c r="C32" s="71">
        <v>1.2944856122618562E-3</v>
      </c>
      <c r="D32" s="71">
        <v>15.498346957950375</v>
      </c>
      <c r="E32" s="71">
        <v>1.1695379483037081E-3</v>
      </c>
      <c r="F32" s="71">
        <v>38.253725743705715</v>
      </c>
      <c r="G32" s="71">
        <v>3.1298780522553641E-3</v>
      </c>
      <c r="H32" s="71">
        <v>2.0755365389429667</v>
      </c>
      <c r="I32" s="71">
        <v>7.0191759408840302E-5</v>
      </c>
      <c r="J32" s="71">
        <v>0.84054707743730062</v>
      </c>
    </row>
    <row r="33" spans="1:10" x14ac:dyDescent="0.2">
      <c r="A33" s="3"/>
      <c r="B33" s="3"/>
      <c r="C33" s="3"/>
      <c r="D33" s="3"/>
      <c r="E33" s="3"/>
    </row>
    <row r="34" spans="1:10" x14ac:dyDescent="0.2">
      <c r="A34" s="47" t="s">
        <v>400</v>
      </c>
      <c r="B34" s="133">
        <f>MIN(B3:B32)</f>
        <v>18.420824480887855</v>
      </c>
      <c r="C34" s="133">
        <f t="shared" ref="C34:J34" si="0">MIN(C3:C32)</f>
        <v>3.7992888011885683E-4</v>
      </c>
      <c r="D34" s="133">
        <f t="shared" si="0"/>
        <v>15.480518352345408</v>
      </c>
      <c r="E34" s="133">
        <f t="shared" si="0"/>
        <v>3.6446459100111849E-4</v>
      </c>
      <c r="F34" s="133">
        <f t="shared" si="0"/>
        <v>38.222285399080512</v>
      </c>
      <c r="G34" s="133">
        <f t="shared" si="0"/>
        <v>1.0324750870412142E-3</v>
      </c>
      <c r="H34" s="133">
        <f t="shared" si="0"/>
        <v>2.0700215680072707</v>
      </c>
      <c r="I34" s="133">
        <f t="shared" si="0"/>
        <v>3.7218626789117118E-5</v>
      </c>
      <c r="J34" s="133">
        <f t="shared" si="0"/>
        <v>0.83637139673156269</v>
      </c>
    </row>
    <row r="35" spans="1:10" x14ac:dyDescent="0.2">
      <c r="A35" s="47" t="s">
        <v>401</v>
      </c>
      <c r="B35" s="133">
        <f>MAX(B3:B32)</f>
        <v>18.519362418116089</v>
      </c>
      <c r="C35" s="133">
        <f t="shared" ref="C35:J35" si="1">MAX(C3:C32)</f>
        <v>5.3409753051517897E-3</v>
      </c>
      <c r="D35" s="133">
        <f t="shared" si="1"/>
        <v>15.500910279209691</v>
      </c>
      <c r="E35" s="133">
        <f t="shared" si="1"/>
        <v>5.1208955318593668E-3</v>
      </c>
      <c r="F35" s="133">
        <f t="shared" si="1"/>
        <v>38.351556844368787</v>
      </c>
      <c r="G35" s="133">
        <f t="shared" si="1"/>
        <v>1.2543947855446174E-2</v>
      </c>
      <c r="H35" s="133">
        <f t="shared" si="1"/>
        <v>2.0755365389429667</v>
      </c>
      <c r="I35" s="133">
        <f t="shared" si="1"/>
        <v>2.369863758781209E-4</v>
      </c>
      <c r="J35" s="133">
        <f t="shared" si="1"/>
        <v>0.84054707743730062</v>
      </c>
    </row>
    <row r="36" spans="1:10" x14ac:dyDescent="0.2">
      <c r="A36" s="47" t="s">
        <v>402</v>
      </c>
      <c r="B36" s="133">
        <f>AVERAGE(B3:B32)</f>
        <v>18.48656959641735</v>
      </c>
      <c r="C36" s="133">
        <f t="shared" ref="C36:J36" si="2">AVERAGE(C3:C32)</f>
        <v>1.6187951751496458E-3</v>
      </c>
      <c r="D36" s="133">
        <f t="shared" si="2"/>
        <v>15.491632399139181</v>
      </c>
      <c r="E36" s="133">
        <f t="shared" si="2"/>
        <v>1.5639785888425194E-3</v>
      </c>
      <c r="F36" s="133">
        <f t="shared" si="2"/>
        <v>38.303949110090393</v>
      </c>
      <c r="G36" s="133">
        <f t="shared" si="2"/>
        <v>3.7577241303207299E-3</v>
      </c>
      <c r="H36" s="133">
        <f t="shared" si="2"/>
        <v>2.0722047375008832</v>
      </c>
      <c r="I36" s="133">
        <f t="shared" si="2"/>
        <v>1.0076036689734373E-4</v>
      </c>
      <c r="J36" s="133">
        <f t="shared" si="2"/>
        <v>0.83775291284114406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222C45-95C0-A242-81EB-035449C4B03A}">
  <dimension ref="A1:L27"/>
  <sheetViews>
    <sheetView workbookViewId="0">
      <selection activeCell="A2" sqref="A2"/>
    </sheetView>
  </sheetViews>
  <sheetFormatPr baseColWidth="10" defaultRowHeight="16" x14ac:dyDescent="0.2"/>
  <cols>
    <col min="1" max="1" width="14" customWidth="1"/>
    <col min="3" max="3" width="8.1640625" customWidth="1"/>
  </cols>
  <sheetData>
    <row r="1" spans="1:12" ht="22" customHeight="1" x14ac:dyDescent="0.2">
      <c r="A1" s="135" t="s">
        <v>1211</v>
      </c>
      <c r="B1" s="134"/>
      <c r="C1" s="134"/>
      <c r="D1" s="134"/>
      <c r="E1" s="134"/>
      <c r="F1" s="134"/>
      <c r="G1" s="134"/>
      <c r="H1" s="134"/>
      <c r="I1" s="134"/>
      <c r="J1" s="134"/>
      <c r="K1" s="134"/>
      <c r="L1" s="134"/>
    </row>
    <row r="2" spans="1:12" x14ac:dyDescent="0.2">
      <c r="A2" s="28" t="s">
        <v>153</v>
      </c>
      <c r="B2" s="28" t="s">
        <v>556</v>
      </c>
      <c r="C2" s="28" t="s">
        <v>7</v>
      </c>
      <c r="D2" s="28" t="s">
        <v>8</v>
      </c>
      <c r="E2" s="28" t="s">
        <v>9</v>
      </c>
      <c r="F2" s="28" t="s">
        <v>10</v>
      </c>
      <c r="G2" s="28" t="s">
        <v>11</v>
      </c>
      <c r="H2" s="28" t="s">
        <v>12</v>
      </c>
      <c r="I2" s="28" t="s">
        <v>558</v>
      </c>
      <c r="J2" s="28" t="s">
        <v>559</v>
      </c>
      <c r="K2" s="28" t="s">
        <v>560</v>
      </c>
      <c r="L2" s="28" t="s">
        <v>725</v>
      </c>
    </row>
    <row r="3" spans="1:12" x14ac:dyDescent="0.2">
      <c r="A3" s="3" t="s">
        <v>726</v>
      </c>
      <c r="B3" s="4">
        <v>39.148888888888891</v>
      </c>
      <c r="C3" s="4">
        <v>1.8522222222222225E-2</v>
      </c>
      <c r="D3" s="4">
        <v>3.3011111111111109E-2</v>
      </c>
      <c r="E3" s="4">
        <v>16.298888888888889</v>
      </c>
      <c r="F3" s="4">
        <v>0.23155555555555557</v>
      </c>
      <c r="G3" s="4">
        <v>43.518888888888881</v>
      </c>
      <c r="H3" s="19">
        <v>0.29412222222222223</v>
      </c>
      <c r="I3" s="4">
        <v>2.6677777777777772E-2</v>
      </c>
      <c r="J3" s="4">
        <v>0.14728888888888889</v>
      </c>
      <c r="K3" s="4">
        <v>99.717844444444438</v>
      </c>
      <c r="L3" s="4">
        <v>82.63527575442248</v>
      </c>
    </row>
    <row r="4" spans="1:12" x14ac:dyDescent="0.2">
      <c r="A4" s="3" t="s">
        <v>727</v>
      </c>
      <c r="B4" s="4">
        <v>39.273333333333333</v>
      </c>
      <c r="C4" s="4">
        <v>1.5400000000000002E-2</v>
      </c>
      <c r="D4" s="4">
        <v>2.1266666666666666E-2</v>
      </c>
      <c r="E4" s="4">
        <v>16.623333333333335</v>
      </c>
      <c r="F4" s="4">
        <v>0.24460000000000001</v>
      </c>
      <c r="G4" s="4">
        <v>43.29666666666666</v>
      </c>
      <c r="H4" s="19">
        <v>0.29319999999999996</v>
      </c>
      <c r="I4" s="4">
        <v>2.2533333333333332E-2</v>
      </c>
      <c r="J4" s="4">
        <v>0.13573333333333334</v>
      </c>
      <c r="K4" s="4">
        <v>99.926066666666657</v>
      </c>
      <c r="L4" s="4">
        <v>82.279682787892327</v>
      </c>
    </row>
    <row r="5" spans="1:12" x14ac:dyDescent="0.2">
      <c r="A5" s="3" t="s">
        <v>728</v>
      </c>
      <c r="B5" s="4">
        <v>39.39</v>
      </c>
      <c r="C5" s="4">
        <v>5.8333333333333336E-3</v>
      </c>
      <c r="D5" s="4">
        <v>3.3400000000000006E-2</v>
      </c>
      <c r="E5" s="4">
        <v>16.366666666666664</v>
      </c>
      <c r="F5" s="4">
        <v>0.23266666666666666</v>
      </c>
      <c r="G5" s="4">
        <v>43.49666666666667</v>
      </c>
      <c r="H5" s="19">
        <v>0.29603333333333337</v>
      </c>
      <c r="I5" s="4">
        <v>2.3966666666666664E-2</v>
      </c>
      <c r="J5" s="4">
        <v>0.16556666666666667</v>
      </c>
      <c r="K5" s="4">
        <v>100.01080000000002</v>
      </c>
      <c r="L5" s="4">
        <v>82.568832983927322</v>
      </c>
    </row>
    <row r="6" spans="1:12" x14ac:dyDescent="0.2">
      <c r="A6" s="3" t="s">
        <v>729</v>
      </c>
      <c r="B6" s="4">
        <v>39.226666666666667</v>
      </c>
      <c r="C6" s="4">
        <v>2.06E-2</v>
      </c>
      <c r="D6" s="4">
        <v>3.4566666666666669E-2</v>
      </c>
      <c r="E6" s="4">
        <v>16.75</v>
      </c>
      <c r="F6" s="4">
        <v>0.26016666666666666</v>
      </c>
      <c r="G6" s="4">
        <v>43.28</v>
      </c>
      <c r="H6" s="19">
        <v>0.31466666666666665</v>
      </c>
      <c r="I6" s="4">
        <v>2.87E-2</v>
      </c>
      <c r="J6" s="4">
        <v>0.14269999999999999</v>
      </c>
      <c r="K6" s="4">
        <v>100.05806666666666</v>
      </c>
      <c r="L6" s="4">
        <v>82.164485251025596</v>
      </c>
    </row>
    <row r="7" spans="1:12" x14ac:dyDescent="0.2">
      <c r="A7" s="3" t="s">
        <v>730</v>
      </c>
      <c r="B7" s="4">
        <v>39.109999999999992</v>
      </c>
      <c r="C7" s="4">
        <v>1.4466666666666668E-2</v>
      </c>
      <c r="D7" s="4">
        <v>3.5799999999999998E-2</v>
      </c>
      <c r="E7" s="4">
        <v>16.803333333333331</v>
      </c>
      <c r="F7" s="4">
        <v>0.26156666666666667</v>
      </c>
      <c r="G7" s="4">
        <v>43.29</v>
      </c>
      <c r="H7" s="19">
        <v>0.30333333333333334</v>
      </c>
      <c r="I7" s="4">
        <v>3.2500000000000001E-2</v>
      </c>
      <c r="J7" s="4">
        <v>0.15920000000000001</v>
      </c>
      <c r="K7" s="4">
        <v>100.0102</v>
      </c>
      <c r="L7" s="4">
        <v>82.117000000000004</v>
      </c>
    </row>
    <row r="8" spans="1:12" x14ac:dyDescent="0.2">
      <c r="A8" s="3" t="s">
        <v>731</v>
      </c>
      <c r="B8" s="4">
        <v>39.466666666666669</v>
      </c>
      <c r="C8" s="4">
        <v>1.3100000000000001E-2</v>
      </c>
      <c r="D8" s="4">
        <v>3.1166666666666665E-2</v>
      </c>
      <c r="E8" s="4">
        <v>16.683333333333334</v>
      </c>
      <c r="F8" s="4">
        <v>0.2629333333333333</v>
      </c>
      <c r="G8" s="4">
        <v>43.21</v>
      </c>
      <c r="H8" s="19">
        <v>0.29580000000000001</v>
      </c>
      <c r="I8" s="4">
        <v>1.9199999999999998E-2</v>
      </c>
      <c r="J8" s="4">
        <v>0.13356666666666667</v>
      </c>
      <c r="K8" s="4">
        <v>100.11576666666667</v>
      </c>
      <c r="L8" s="4">
        <v>82.191473867010259</v>
      </c>
    </row>
    <row r="9" spans="1:12" x14ac:dyDescent="0.2">
      <c r="A9" s="3" t="s">
        <v>732</v>
      </c>
      <c r="B9" s="4">
        <v>36.946666666666665</v>
      </c>
      <c r="C9" s="4">
        <v>7.6299999999999993E-2</v>
      </c>
      <c r="D9" s="4">
        <v>2.63E-2</v>
      </c>
      <c r="E9" s="4">
        <v>29.813333333333333</v>
      </c>
      <c r="F9" s="4">
        <v>0.47566666666666668</v>
      </c>
      <c r="G9" s="4">
        <v>32.94</v>
      </c>
      <c r="H9" s="19">
        <v>0.31493333333333334</v>
      </c>
      <c r="I9" s="4">
        <v>2.2333333333333333E-3</v>
      </c>
      <c r="J9" s="4">
        <v>2.0066666666666667E-2</v>
      </c>
      <c r="K9" s="4">
        <v>100.6155</v>
      </c>
      <c r="L9" s="4">
        <v>66.323225554252531</v>
      </c>
    </row>
    <row r="10" spans="1:12" x14ac:dyDescent="0.2">
      <c r="A10" s="3" t="s">
        <v>733</v>
      </c>
      <c r="B10" s="4">
        <v>37.386666666666663</v>
      </c>
      <c r="C10" s="4">
        <v>8.9300000000000004E-2</v>
      </c>
      <c r="D10" s="4">
        <v>2.7733333333333332E-2</v>
      </c>
      <c r="E10" s="4">
        <v>28.016666666666666</v>
      </c>
      <c r="F10" s="4">
        <v>0.45706666666666668</v>
      </c>
      <c r="G10" s="4">
        <v>33.963333333333338</v>
      </c>
      <c r="H10" s="19">
        <v>0.32703333333333334</v>
      </c>
      <c r="I10" s="4">
        <v>1.5433333333333332E-2</v>
      </c>
      <c r="J10" s="4">
        <v>4.2033333333333332E-2</v>
      </c>
      <c r="K10" s="4">
        <v>100.32526666666668</v>
      </c>
      <c r="L10" s="4">
        <v>68.360724820901822</v>
      </c>
    </row>
    <row r="11" spans="1:12" x14ac:dyDescent="0.2">
      <c r="A11" s="3" t="s">
        <v>734</v>
      </c>
      <c r="B11" s="4">
        <v>37.166666666666664</v>
      </c>
      <c r="C11" s="4">
        <v>8.8700000000000001E-2</v>
      </c>
      <c r="D11" s="4">
        <v>4.1399999999999999E-2</v>
      </c>
      <c r="E11" s="4">
        <v>27.78</v>
      </c>
      <c r="F11" s="4">
        <v>0.44386666666666663</v>
      </c>
      <c r="G11" s="4">
        <v>34.156666666666666</v>
      </c>
      <c r="H11" s="19">
        <v>0.34513333333333335</v>
      </c>
      <c r="I11" s="4">
        <v>0</v>
      </c>
      <c r="J11" s="4">
        <v>3.7266666666666663E-2</v>
      </c>
      <c r="K11" s="4">
        <v>100.05970000000001</v>
      </c>
      <c r="L11" s="4">
        <v>68.670212765957444</v>
      </c>
    </row>
    <row r="12" spans="1:12" x14ac:dyDescent="0.2">
      <c r="A12" s="3" t="s">
        <v>735</v>
      </c>
      <c r="B12" s="4">
        <v>37.54666666666666</v>
      </c>
      <c r="C12" s="4">
        <v>5.9666666666666666E-2</v>
      </c>
      <c r="D12" s="4">
        <v>2.9799999999999997E-2</v>
      </c>
      <c r="E12" s="4">
        <v>26.38</v>
      </c>
      <c r="F12" s="4">
        <v>0.42403333333333332</v>
      </c>
      <c r="G12" s="4">
        <v>35.349999999999994</v>
      </c>
      <c r="H12" s="19">
        <v>0.31083333333333329</v>
      </c>
      <c r="I12" s="4">
        <v>0</v>
      </c>
      <c r="J12" s="4">
        <v>4.82E-2</v>
      </c>
      <c r="K12" s="4">
        <v>100.14919999999999</v>
      </c>
      <c r="L12" s="4">
        <v>70.4897376305547</v>
      </c>
    </row>
    <row r="13" spans="1:12" x14ac:dyDescent="0.2">
      <c r="A13" s="3" t="s">
        <v>747</v>
      </c>
      <c r="B13" s="4">
        <v>39.126666666666665</v>
      </c>
      <c r="C13" s="4">
        <v>1.5433333333333334E-2</v>
      </c>
      <c r="D13" s="4">
        <v>4.3533333333333334E-2</v>
      </c>
      <c r="E13" s="4">
        <v>15.753333333333332</v>
      </c>
      <c r="F13" s="4">
        <v>0.22490000000000002</v>
      </c>
      <c r="G13" s="4">
        <v>44.263333333333343</v>
      </c>
      <c r="H13" s="19">
        <v>0.28190000000000004</v>
      </c>
      <c r="I13" s="4">
        <v>3.556666666666667E-2</v>
      </c>
      <c r="J13" s="4">
        <v>0.21249999999999999</v>
      </c>
      <c r="K13" s="4">
        <v>99.95716666666668</v>
      </c>
      <c r="L13" s="4">
        <v>83.356930679325956</v>
      </c>
    </row>
    <row r="14" spans="1:12" x14ac:dyDescent="0.2">
      <c r="A14" s="3" t="s">
        <v>748</v>
      </c>
      <c r="B14" s="4">
        <v>38.713333333333331</v>
      </c>
      <c r="C14" s="4">
        <v>1.9433333333333334E-2</v>
      </c>
      <c r="D14" s="4">
        <v>5.0766666666666675E-2</v>
      </c>
      <c r="E14" s="4">
        <v>15.343333333333334</v>
      </c>
      <c r="F14" s="4">
        <v>0.22866666666666666</v>
      </c>
      <c r="G14" s="4">
        <v>44.563333333333333</v>
      </c>
      <c r="H14" s="19">
        <v>0.26529999999999998</v>
      </c>
      <c r="I14" s="4">
        <v>4.5366666666666666E-2</v>
      </c>
      <c r="J14" s="4">
        <v>0.21713333333333332</v>
      </c>
      <c r="K14" s="4">
        <v>99.446666666666658</v>
      </c>
      <c r="L14" s="4">
        <v>83.80757872657523</v>
      </c>
    </row>
    <row r="15" spans="1:12" x14ac:dyDescent="0.2">
      <c r="A15" s="3" t="s">
        <v>749</v>
      </c>
      <c r="B15" s="4">
        <v>38.95333333333334</v>
      </c>
      <c r="C15" s="4">
        <v>1.4166666666666668E-2</v>
      </c>
      <c r="D15" s="4">
        <v>4.3699999999999996E-2</v>
      </c>
      <c r="E15" s="4">
        <v>15.796666666666667</v>
      </c>
      <c r="F15" s="4">
        <v>0.23016666666666663</v>
      </c>
      <c r="G15" s="4">
        <v>44.276666666666664</v>
      </c>
      <c r="H15" s="19">
        <v>0.28336666666666671</v>
      </c>
      <c r="I15" s="4">
        <v>1.7166666666666667E-2</v>
      </c>
      <c r="J15" s="4">
        <v>0.20506666666666665</v>
      </c>
      <c r="K15" s="4">
        <v>99.820299999999989</v>
      </c>
      <c r="L15" s="4">
        <v>83.323642605975024</v>
      </c>
    </row>
    <row r="16" spans="1:12" x14ac:dyDescent="0.2">
      <c r="A16" s="81" t="s">
        <v>750</v>
      </c>
      <c r="B16" s="136">
        <v>38.81666666666667</v>
      </c>
      <c r="C16" s="136">
        <v>1.1533333333333333E-2</v>
      </c>
      <c r="D16" s="136">
        <v>4.4066666666666671E-2</v>
      </c>
      <c r="E16" s="136">
        <v>15.74</v>
      </c>
      <c r="F16" s="136">
        <v>0.24586666666666668</v>
      </c>
      <c r="G16" s="136">
        <v>44.053333333333335</v>
      </c>
      <c r="H16" s="137">
        <v>0.28496666666666665</v>
      </c>
      <c r="I16" s="136">
        <v>2.4933333333333335E-2</v>
      </c>
      <c r="J16" s="136">
        <v>0.20153333333333334</v>
      </c>
      <c r="K16" s="136">
        <v>99.422899999999984</v>
      </c>
      <c r="L16" s="136">
        <v>83.300545842453801</v>
      </c>
    </row>
    <row r="17" spans="1:12" x14ac:dyDescent="0.2">
      <c r="A17" s="81" t="s">
        <v>736</v>
      </c>
      <c r="B17" s="136">
        <v>38.803333333333335</v>
      </c>
      <c r="C17" s="136">
        <v>1.3766666666666665E-2</v>
      </c>
      <c r="D17" s="136">
        <v>8.1933333333333344E-2</v>
      </c>
      <c r="E17" s="136">
        <v>15.459999999999999</v>
      </c>
      <c r="F17" s="136">
        <v>0.21973333333333334</v>
      </c>
      <c r="G17" s="136">
        <v>44.323333333333331</v>
      </c>
      <c r="H17" s="137">
        <v>0.27116666666666672</v>
      </c>
      <c r="I17" s="136">
        <v>2.5399999999999995E-2</v>
      </c>
      <c r="J17" s="136">
        <v>0.23173333333333335</v>
      </c>
      <c r="K17" s="136">
        <v>99.430400000000006</v>
      </c>
      <c r="L17" s="136">
        <v>83.631380799468488</v>
      </c>
    </row>
    <row r="18" spans="1:12" x14ac:dyDescent="0.2">
      <c r="A18" s="81" t="s">
        <v>737</v>
      </c>
      <c r="B18" s="136">
        <v>39.146666666666697</v>
      </c>
      <c r="C18" s="136">
        <v>1.2366666666666699E-2</v>
      </c>
      <c r="D18" s="136">
        <v>4.5766666666666699E-2</v>
      </c>
      <c r="E18" s="136">
        <v>15.67</v>
      </c>
      <c r="F18" s="136">
        <v>0.25026666666666703</v>
      </c>
      <c r="G18" s="136">
        <v>44.493333333333297</v>
      </c>
      <c r="H18" s="137">
        <v>0.27089999999999997</v>
      </c>
      <c r="I18" s="136">
        <v>4.7866666666666703E-2</v>
      </c>
      <c r="J18" s="136">
        <v>0.224033333333333</v>
      </c>
      <c r="K18" s="136">
        <v>100.16119999999999</v>
      </c>
      <c r="L18" s="136">
        <v>83.502925111597875</v>
      </c>
    </row>
    <row r="19" spans="1:12" x14ac:dyDescent="0.2">
      <c r="A19" s="81" t="s">
        <v>738</v>
      </c>
      <c r="B19" s="136">
        <v>38.865000000000002</v>
      </c>
      <c r="C19" s="136">
        <v>1.49E-2</v>
      </c>
      <c r="D19" s="136">
        <v>4.3800000000000006E-2</v>
      </c>
      <c r="E19" s="136">
        <v>15.695</v>
      </c>
      <c r="F19" s="136">
        <v>0.23164999999999999</v>
      </c>
      <c r="G19" s="136">
        <v>44.45</v>
      </c>
      <c r="H19" s="137">
        <v>0.27754999999999996</v>
      </c>
      <c r="I19" s="136">
        <v>4.9250000000000002E-2</v>
      </c>
      <c r="J19" s="136">
        <v>0.1986</v>
      </c>
      <c r="K19" s="136">
        <v>99.825749999999999</v>
      </c>
      <c r="L19" s="136">
        <v>83.466655614042352</v>
      </c>
    </row>
    <row r="20" spans="1:12" x14ac:dyDescent="0.2">
      <c r="A20" s="81" t="s">
        <v>739</v>
      </c>
      <c r="B20" s="136">
        <v>38.956666666666671</v>
      </c>
      <c r="C20" s="136">
        <v>1.0233333333333332E-2</v>
      </c>
      <c r="D20" s="136">
        <v>3.4933333333333337E-2</v>
      </c>
      <c r="E20" s="136">
        <v>15.83</v>
      </c>
      <c r="F20" s="136">
        <v>0.23336666666666669</v>
      </c>
      <c r="G20" s="136">
        <v>44.216666666666669</v>
      </c>
      <c r="H20" s="137">
        <v>0.27696666666666664</v>
      </c>
      <c r="I20" s="136">
        <v>3.6333333333333329E-2</v>
      </c>
      <c r="J20" s="136">
        <v>0.21436666666666668</v>
      </c>
      <c r="K20" s="136">
        <v>99.809533333333334</v>
      </c>
      <c r="L20" s="136">
        <v>83.273321515621532</v>
      </c>
    </row>
    <row r="21" spans="1:12" x14ac:dyDescent="0.2">
      <c r="A21" s="81" t="s">
        <v>740</v>
      </c>
      <c r="B21" s="136">
        <v>39.21</v>
      </c>
      <c r="C21" s="136">
        <v>8.4666666666666675E-3</v>
      </c>
      <c r="D21" s="136">
        <v>5.6299999999999996E-2</v>
      </c>
      <c r="E21" s="136">
        <v>15.446666666666667</v>
      </c>
      <c r="F21" s="136">
        <v>0.2331</v>
      </c>
      <c r="G21" s="136">
        <v>44.196666666666665</v>
      </c>
      <c r="H21" s="137">
        <v>0.25273333333333331</v>
      </c>
      <c r="I21" s="136">
        <v>3.5200000000000002E-2</v>
      </c>
      <c r="J21" s="136">
        <v>0.22383333333333333</v>
      </c>
      <c r="K21" s="136">
        <v>99.662966666666662</v>
      </c>
      <c r="L21" s="136">
        <v>83.608612093696905</v>
      </c>
    </row>
    <row r="22" spans="1:12" x14ac:dyDescent="0.2">
      <c r="A22" s="81" t="s">
        <v>741</v>
      </c>
      <c r="B22" s="136">
        <v>39.061250000000001</v>
      </c>
      <c r="C22" s="136">
        <v>1.8312499999999999E-2</v>
      </c>
      <c r="D22" s="136">
        <v>5.5649999999999991E-2</v>
      </c>
      <c r="E22" s="136">
        <v>15.8325</v>
      </c>
      <c r="F22" s="136">
        <v>0.23757499999999998</v>
      </c>
      <c r="G22" s="136">
        <v>43.527499999999996</v>
      </c>
      <c r="H22" s="137">
        <v>0.27233750000000001</v>
      </c>
      <c r="I22" s="136">
        <v>3.9199999999999999E-2</v>
      </c>
      <c r="J22" s="136">
        <v>0.2068875</v>
      </c>
      <c r="K22" s="136">
        <v>99.251212499999994</v>
      </c>
      <c r="L22" s="136">
        <v>83.049037162692812</v>
      </c>
    </row>
    <row r="23" spans="1:12" x14ac:dyDescent="0.2">
      <c r="A23" s="138" t="s">
        <v>742</v>
      </c>
      <c r="B23" s="136">
        <v>39.316000000000003</v>
      </c>
      <c r="C23" s="136">
        <v>2.308E-2</v>
      </c>
      <c r="D23" s="136">
        <v>5.7259999999999998E-2</v>
      </c>
      <c r="E23" s="136">
        <v>15.366</v>
      </c>
      <c r="F23" s="136">
        <v>0.23022000000000001</v>
      </c>
      <c r="G23" s="136">
        <v>44.08</v>
      </c>
      <c r="H23" s="137">
        <v>0.26272000000000001</v>
      </c>
      <c r="I23" s="136">
        <v>4.0500000000000001E-2</v>
      </c>
      <c r="J23" s="136">
        <v>0.23838000000000001</v>
      </c>
      <c r="K23" s="136">
        <v>99.614159999999998</v>
      </c>
      <c r="L23" s="136">
        <v>83.641999999999996</v>
      </c>
    </row>
    <row r="24" spans="1:12" x14ac:dyDescent="0.2">
      <c r="A24" s="81" t="s">
        <v>743</v>
      </c>
      <c r="B24" s="136">
        <v>39.537999999999997</v>
      </c>
      <c r="C24" s="136">
        <v>1.0159999999999999E-2</v>
      </c>
      <c r="D24" s="136">
        <v>5.5059999999999998E-2</v>
      </c>
      <c r="E24" s="136">
        <v>14.736000000000001</v>
      </c>
      <c r="F24" s="136">
        <v>0.20444000000000001</v>
      </c>
      <c r="G24" s="136">
        <v>44.658000000000001</v>
      </c>
      <c r="H24" s="137">
        <v>0.24359999999999998</v>
      </c>
      <c r="I24" s="136">
        <v>3.8640000000000001E-2</v>
      </c>
      <c r="J24" s="136">
        <v>0.26191999999999999</v>
      </c>
      <c r="K24" s="136">
        <v>99.745820000000009</v>
      </c>
      <c r="L24" s="136">
        <v>84.378406480068421</v>
      </c>
    </row>
    <row r="25" spans="1:12" x14ac:dyDescent="0.2">
      <c r="A25" s="81" t="s">
        <v>744</v>
      </c>
      <c r="B25" s="136">
        <v>39.160000000000004</v>
      </c>
      <c r="C25" s="136">
        <v>7.2000000000000007E-3</v>
      </c>
      <c r="D25" s="136">
        <v>4.3599999999999993E-2</v>
      </c>
      <c r="E25" s="136">
        <v>15.31</v>
      </c>
      <c r="F25" s="136">
        <v>0.23326666666666665</v>
      </c>
      <c r="G25" s="136">
        <v>44.316666666666663</v>
      </c>
      <c r="H25" s="137">
        <v>0.27936666666666671</v>
      </c>
      <c r="I25" s="136">
        <v>2.7899999999999998E-2</v>
      </c>
      <c r="J25" s="136">
        <v>0.23929999999999998</v>
      </c>
      <c r="K25" s="136">
        <v>99.6173</v>
      </c>
      <c r="L25" s="136">
        <v>83.764155930882879</v>
      </c>
    </row>
    <row r="26" spans="1:12" x14ac:dyDescent="0.2">
      <c r="A26" s="81" t="s">
        <v>745</v>
      </c>
      <c r="B26" s="136">
        <v>39.418000000000006</v>
      </c>
      <c r="C26" s="136">
        <v>9.8600000000000007E-3</v>
      </c>
      <c r="D26" s="136">
        <v>5.8999999999999997E-2</v>
      </c>
      <c r="E26" s="136">
        <v>14.762</v>
      </c>
      <c r="F26" s="136">
        <v>0.21111999999999997</v>
      </c>
      <c r="G26" s="136">
        <v>44.625999999999998</v>
      </c>
      <c r="H26" s="137">
        <v>0.24892000000000003</v>
      </c>
      <c r="I26" s="136">
        <v>4.2099999999999999E-2</v>
      </c>
      <c r="J26" s="136">
        <v>0.25525999999999999</v>
      </c>
      <c r="K26" s="136">
        <v>99.632260000000002</v>
      </c>
      <c r="L26" s="136">
        <v>84.349297284620661</v>
      </c>
    </row>
    <row r="27" spans="1:12" x14ac:dyDescent="0.2">
      <c r="A27" s="7" t="s">
        <v>746</v>
      </c>
      <c r="B27" s="8">
        <v>39.335000000000001</v>
      </c>
      <c r="C27" s="8">
        <v>7.9249999999999998E-3</v>
      </c>
      <c r="D27" s="8">
        <v>5.2525000000000002E-2</v>
      </c>
      <c r="E27" s="8">
        <v>15.100000000000001</v>
      </c>
      <c r="F27" s="8">
        <v>0.22892500000000002</v>
      </c>
      <c r="G27" s="8">
        <v>44.482499999999995</v>
      </c>
      <c r="H27" s="26">
        <v>0.24867500000000001</v>
      </c>
      <c r="I27" s="8">
        <v>2.8749999999999998E-2</v>
      </c>
      <c r="J27" s="8">
        <v>0.23930000000000001</v>
      </c>
      <c r="K27" s="8">
        <v>99.72359999999999</v>
      </c>
      <c r="L27" s="8">
        <v>83.999414740186438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E57304-E0AA-F34A-8C2F-0154D8547EBD}">
  <dimension ref="A1:P94"/>
  <sheetViews>
    <sheetView workbookViewId="0"/>
  </sheetViews>
  <sheetFormatPr baseColWidth="10" defaultRowHeight="16" x14ac:dyDescent="0.2"/>
  <sheetData>
    <row r="1" spans="1:16" ht="21" customHeight="1" x14ac:dyDescent="0.2">
      <c r="A1" s="27" t="s">
        <v>1233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</row>
    <row r="2" spans="1:16" x14ac:dyDescent="0.2">
      <c r="A2" s="28" t="s">
        <v>153</v>
      </c>
      <c r="B2" s="28" t="s">
        <v>751</v>
      </c>
      <c r="C2" s="28" t="s">
        <v>752</v>
      </c>
      <c r="D2" s="28" t="s">
        <v>753</v>
      </c>
      <c r="E2" s="28" t="s">
        <v>754</v>
      </c>
      <c r="F2" s="28" t="s">
        <v>755</v>
      </c>
      <c r="G2" s="28" t="s">
        <v>756</v>
      </c>
      <c r="H2" s="28" t="s">
        <v>757</v>
      </c>
      <c r="I2" s="28" t="s">
        <v>758</v>
      </c>
      <c r="J2" s="28" t="s">
        <v>759</v>
      </c>
      <c r="K2" s="28" t="s">
        <v>760</v>
      </c>
      <c r="L2" s="28" t="s">
        <v>761</v>
      </c>
      <c r="M2" s="28" t="s">
        <v>762</v>
      </c>
      <c r="N2" s="28" t="s">
        <v>763</v>
      </c>
      <c r="O2" s="28" t="s">
        <v>764</v>
      </c>
      <c r="P2" s="28" t="s">
        <v>765</v>
      </c>
    </row>
    <row r="3" spans="1:16" x14ac:dyDescent="0.2">
      <c r="A3" s="3" t="s">
        <v>766</v>
      </c>
      <c r="B3" s="4">
        <v>47.866999999999997</v>
      </c>
      <c r="C3" s="4">
        <v>4.0000000000000001E-3</v>
      </c>
      <c r="D3" s="4">
        <v>32.734999999999999</v>
      </c>
      <c r="E3" s="4">
        <v>0.61299999999999999</v>
      </c>
      <c r="F3" s="4">
        <v>0</v>
      </c>
      <c r="G3" s="4">
        <v>0.13500000000000001</v>
      </c>
      <c r="H3" s="4">
        <v>16.346</v>
      </c>
      <c r="I3" s="4">
        <v>2.0659999999999998</v>
      </c>
      <c r="J3" s="4">
        <v>0</v>
      </c>
      <c r="K3" s="4">
        <v>2.3E-2</v>
      </c>
      <c r="L3" s="4">
        <v>0</v>
      </c>
      <c r="M3" s="4">
        <v>99.789000000000001</v>
      </c>
      <c r="N3" s="4">
        <v>81.276255923981637</v>
      </c>
      <c r="O3" s="4">
        <v>18.589020779738846</v>
      </c>
      <c r="P3" s="4">
        <v>0.13472329627951313</v>
      </c>
    </row>
    <row r="4" spans="1:16" x14ac:dyDescent="0.2">
      <c r="A4" s="3" t="s">
        <v>767</v>
      </c>
      <c r="B4" s="4">
        <v>46.692999999999998</v>
      </c>
      <c r="C4" s="4">
        <v>3.0000000000000001E-3</v>
      </c>
      <c r="D4" s="4">
        <v>33.591999999999999</v>
      </c>
      <c r="E4" s="4">
        <v>0.54900000000000004</v>
      </c>
      <c r="F4" s="4">
        <v>0</v>
      </c>
      <c r="G4" s="4">
        <v>0.14599999999999999</v>
      </c>
      <c r="H4" s="4">
        <v>17.408999999999999</v>
      </c>
      <c r="I4" s="4">
        <v>1.7030000000000001</v>
      </c>
      <c r="J4" s="4">
        <v>0</v>
      </c>
      <c r="K4" s="4">
        <v>4.3999999999999997E-2</v>
      </c>
      <c r="L4" s="4">
        <v>0</v>
      </c>
      <c r="M4" s="4">
        <v>100.139</v>
      </c>
      <c r="N4" s="4">
        <v>84.746167224632728</v>
      </c>
      <c r="O4" s="4">
        <v>15.001507017427954</v>
      </c>
      <c r="P4" s="4">
        <v>0.25232575793931</v>
      </c>
    </row>
    <row r="5" spans="1:16" x14ac:dyDescent="0.2">
      <c r="A5" s="3" t="s">
        <v>768</v>
      </c>
      <c r="B5" s="4">
        <v>45.456000000000003</v>
      </c>
      <c r="C5" s="4">
        <v>2.5999999999999999E-2</v>
      </c>
      <c r="D5" s="4">
        <v>34.271999999999998</v>
      </c>
      <c r="E5" s="4">
        <v>0.56899999999999995</v>
      </c>
      <c r="F5" s="4">
        <v>0</v>
      </c>
      <c r="G5" s="4">
        <v>0.14099999999999999</v>
      </c>
      <c r="H5" s="4">
        <v>18.088999999999999</v>
      </c>
      <c r="I5" s="4">
        <v>1.2070000000000001</v>
      </c>
      <c r="J5" s="4">
        <v>2.4E-2</v>
      </c>
      <c r="K5" s="4">
        <v>1.7000000000000001E-2</v>
      </c>
      <c r="L5" s="4">
        <v>0</v>
      </c>
      <c r="M5" s="4">
        <v>99.869</v>
      </c>
      <c r="N5" s="4">
        <v>89.138361678906719</v>
      </c>
      <c r="O5" s="4">
        <v>10.76295092731749</v>
      </c>
      <c r="P5" s="4">
        <v>9.8687393775784976E-2</v>
      </c>
    </row>
    <row r="6" spans="1:16" x14ac:dyDescent="0.2">
      <c r="A6" s="3" t="s">
        <v>769</v>
      </c>
      <c r="B6" s="4">
        <v>45.566000000000003</v>
      </c>
      <c r="C6" s="4">
        <v>6.5000000000000002E-2</v>
      </c>
      <c r="D6" s="4">
        <v>34.106000000000002</v>
      </c>
      <c r="E6" s="4">
        <v>0.68200000000000005</v>
      </c>
      <c r="F6" s="4">
        <v>1.0999999999999999E-2</v>
      </c>
      <c r="G6" s="4">
        <v>0.09</v>
      </c>
      <c r="H6" s="4">
        <v>18.152000000000001</v>
      </c>
      <c r="I6" s="4">
        <v>1.2849999999999999</v>
      </c>
      <c r="J6" s="4">
        <v>0.01</v>
      </c>
      <c r="K6" s="4">
        <v>1.6E-2</v>
      </c>
      <c r="L6" s="4">
        <v>4.0000000000000001E-3</v>
      </c>
      <c r="M6" s="4">
        <v>100.033</v>
      </c>
      <c r="N6" s="4">
        <v>88.563022501485833</v>
      </c>
      <c r="O6" s="4">
        <v>11.345015034481321</v>
      </c>
      <c r="P6" s="4">
        <v>9.1962464032834437E-2</v>
      </c>
    </row>
    <row r="7" spans="1:16" x14ac:dyDescent="0.2">
      <c r="A7" s="3" t="s">
        <v>770</v>
      </c>
      <c r="B7" s="4">
        <v>47.27</v>
      </c>
      <c r="C7" s="4">
        <v>3.9E-2</v>
      </c>
      <c r="D7" s="4">
        <v>33.155000000000001</v>
      </c>
      <c r="E7" s="4">
        <v>0.71599999999999997</v>
      </c>
      <c r="F7" s="4">
        <v>3.0000000000000001E-3</v>
      </c>
      <c r="G7" s="4">
        <v>0.111</v>
      </c>
      <c r="H7" s="4">
        <v>17.097000000000001</v>
      </c>
      <c r="I7" s="4">
        <v>1.5980000000000001</v>
      </c>
      <c r="J7" s="4">
        <v>0</v>
      </c>
      <c r="K7" s="4">
        <v>1.2E-2</v>
      </c>
      <c r="L7" s="4">
        <v>0</v>
      </c>
      <c r="M7" s="4">
        <v>100.03100000000001</v>
      </c>
      <c r="N7" s="4">
        <v>85.472947487428769</v>
      </c>
      <c r="O7" s="4">
        <v>14.456379649676098</v>
      </c>
      <c r="P7" s="4">
        <v>7.0672862895137412E-2</v>
      </c>
    </row>
    <row r="8" spans="1:16" x14ac:dyDescent="0.2">
      <c r="A8" s="3" t="s">
        <v>771</v>
      </c>
      <c r="B8" s="4">
        <v>46.773000000000003</v>
      </c>
      <c r="C8" s="4">
        <v>8.4000000000000005E-2</v>
      </c>
      <c r="D8" s="4">
        <v>33.396999999999998</v>
      </c>
      <c r="E8" s="4">
        <v>0.76500000000000001</v>
      </c>
      <c r="F8" s="4">
        <v>0</v>
      </c>
      <c r="G8" s="4">
        <v>0.14699999999999999</v>
      </c>
      <c r="H8" s="4">
        <v>16.71</v>
      </c>
      <c r="I8" s="4">
        <v>1.8440000000000001</v>
      </c>
      <c r="J8" s="4">
        <v>7.2999999999999995E-2</v>
      </c>
      <c r="K8" s="4">
        <v>1.9E-2</v>
      </c>
      <c r="L8" s="4">
        <v>0</v>
      </c>
      <c r="M8" s="4">
        <v>99.811999999999998</v>
      </c>
      <c r="N8" s="4">
        <v>83.261833615322018</v>
      </c>
      <c r="O8" s="4">
        <v>16.626637902591888</v>
      </c>
      <c r="P8" s="4">
        <v>0.11152848208608793</v>
      </c>
    </row>
    <row r="9" spans="1:16" x14ac:dyDescent="0.2">
      <c r="A9" s="3" t="s">
        <v>772</v>
      </c>
      <c r="B9" s="4">
        <v>48.884</v>
      </c>
      <c r="C9" s="4">
        <v>7.6999999999999999E-2</v>
      </c>
      <c r="D9" s="4">
        <v>32.002000000000002</v>
      </c>
      <c r="E9" s="4">
        <v>0.71599999999999997</v>
      </c>
      <c r="F9" s="4">
        <v>0</v>
      </c>
      <c r="G9" s="4">
        <v>0.13800000000000001</v>
      </c>
      <c r="H9" s="4">
        <v>15.564</v>
      </c>
      <c r="I9" s="4">
        <v>2.4729999999999999</v>
      </c>
      <c r="J9" s="4">
        <v>0.01</v>
      </c>
      <c r="K9" s="4">
        <v>3.6999999999999998E-2</v>
      </c>
      <c r="L9" s="4">
        <v>2.8000000000000001E-2</v>
      </c>
      <c r="M9" s="4">
        <v>99.977000000000004</v>
      </c>
      <c r="N9" s="4">
        <v>77.499770688442482</v>
      </c>
      <c r="O9" s="4">
        <v>22.28318740836492</v>
      </c>
      <c r="P9" s="4">
        <v>0.21704190319260211</v>
      </c>
    </row>
    <row r="10" spans="1:16" x14ac:dyDescent="0.2">
      <c r="A10" s="3" t="s">
        <v>773</v>
      </c>
      <c r="B10" s="4">
        <v>46.034999999999997</v>
      </c>
      <c r="C10" s="4">
        <v>1.2999999999999999E-2</v>
      </c>
      <c r="D10" s="4">
        <v>34.122</v>
      </c>
      <c r="E10" s="4">
        <v>0.64200000000000002</v>
      </c>
      <c r="F10" s="4">
        <v>0</v>
      </c>
      <c r="G10" s="4">
        <v>0.13600000000000001</v>
      </c>
      <c r="H10" s="4">
        <v>18.064</v>
      </c>
      <c r="I10" s="4">
        <v>1.34</v>
      </c>
      <c r="J10" s="4">
        <v>0.129</v>
      </c>
      <c r="K10" s="4">
        <v>0.04</v>
      </c>
      <c r="L10" s="4">
        <v>0</v>
      </c>
      <c r="M10" s="4">
        <v>100.521</v>
      </c>
      <c r="N10" s="4">
        <v>87.962868066977492</v>
      </c>
      <c r="O10" s="4">
        <v>11.807671336854233</v>
      </c>
      <c r="P10" s="4">
        <v>0.22946059616827677</v>
      </c>
    </row>
    <row r="11" spans="1:16" x14ac:dyDescent="0.2">
      <c r="A11" s="3" t="s">
        <v>774</v>
      </c>
      <c r="B11" s="4">
        <v>47.146999999999998</v>
      </c>
      <c r="C11" s="4">
        <v>0.05</v>
      </c>
      <c r="D11" s="4">
        <v>32.728999999999999</v>
      </c>
      <c r="E11" s="4">
        <v>0.71599999999999997</v>
      </c>
      <c r="F11" s="4">
        <v>8.9999999999999993E-3</v>
      </c>
      <c r="G11" s="4">
        <v>0.14799999999999999</v>
      </c>
      <c r="H11" s="4">
        <v>16.661000000000001</v>
      </c>
      <c r="I11" s="4">
        <v>2.0670000000000002</v>
      </c>
      <c r="J11" s="4">
        <v>0.186</v>
      </c>
      <c r="K11" s="4">
        <v>6.2E-2</v>
      </c>
      <c r="L11" s="4">
        <v>0</v>
      </c>
      <c r="M11" s="4">
        <v>99.792000000000002</v>
      </c>
      <c r="N11" s="4">
        <v>81.374757506378998</v>
      </c>
      <c r="O11" s="4">
        <v>18.268509726918285</v>
      </c>
      <c r="P11" s="4">
        <v>0.35673276670271759</v>
      </c>
    </row>
    <row r="12" spans="1:16" x14ac:dyDescent="0.2">
      <c r="A12" s="3" t="s">
        <v>775</v>
      </c>
      <c r="B12" s="4">
        <v>46.311</v>
      </c>
      <c r="C12" s="4">
        <v>1.7999999999999999E-2</v>
      </c>
      <c r="D12" s="4">
        <v>33.378999999999998</v>
      </c>
      <c r="E12" s="4">
        <v>0.61799999999999999</v>
      </c>
      <c r="F12" s="4">
        <v>0</v>
      </c>
      <c r="G12" s="4">
        <v>0.108</v>
      </c>
      <c r="H12" s="4">
        <v>17.523</v>
      </c>
      <c r="I12" s="4">
        <v>1.63</v>
      </c>
      <c r="J12" s="4">
        <v>7.0999999999999994E-2</v>
      </c>
      <c r="K12" s="4">
        <v>3.5000000000000003E-2</v>
      </c>
      <c r="L12" s="4">
        <v>0</v>
      </c>
      <c r="M12" s="4">
        <v>99.692999999999998</v>
      </c>
      <c r="N12" s="4">
        <v>85.420457337811101</v>
      </c>
      <c r="O12" s="4">
        <v>14.378548175293352</v>
      </c>
      <c r="P12" s="4">
        <v>0.20099448689555452</v>
      </c>
    </row>
    <row r="13" spans="1:16" x14ac:dyDescent="0.2">
      <c r="A13" s="3" t="s">
        <v>776</v>
      </c>
      <c r="B13" s="4">
        <v>48.326999999999998</v>
      </c>
      <c r="C13" s="4">
        <v>0</v>
      </c>
      <c r="D13" s="4">
        <v>32.578000000000003</v>
      </c>
      <c r="E13" s="4">
        <v>0.72099999999999997</v>
      </c>
      <c r="F13" s="4">
        <v>0</v>
      </c>
      <c r="G13" s="4">
        <v>0.14699999999999999</v>
      </c>
      <c r="H13" s="4">
        <v>16.606999999999999</v>
      </c>
      <c r="I13" s="4">
        <v>2.2320000000000002</v>
      </c>
      <c r="J13" s="4">
        <v>0</v>
      </c>
      <c r="K13" s="4">
        <v>4.3999999999999997E-2</v>
      </c>
      <c r="L13" s="4">
        <v>3.0000000000000001E-3</v>
      </c>
      <c r="M13" s="4">
        <v>100.721</v>
      </c>
      <c r="N13" s="4">
        <v>80.235652622213507</v>
      </c>
      <c r="O13" s="4">
        <v>19.513914381375955</v>
      </c>
      <c r="P13" s="4">
        <v>0.25043299641054662</v>
      </c>
    </row>
    <row r="14" spans="1:16" x14ac:dyDescent="0.2">
      <c r="A14" s="3" t="s">
        <v>777</v>
      </c>
      <c r="B14" s="4">
        <v>48.045999999999999</v>
      </c>
      <c r="C14" s="4">
        <v>0</v>
      </c>
      <c r="D14" s="4">
        <v>33.079000000000001</v>
      </c>
      <c r="E14" s="4">
        <v>0.54900000000000004</v>
      </c>
      <c r="F14" s="4">
        <v>0</v>
      </c>
      <c r="G14" s="4">
        <v>0.16500000000000001</v>
      </c>
      <c r="H14" s="4">
        <v>16.54</v>
      </c>
      <c r="I14" s="4">
        <v>1.853</v>
      </c>
      <c r="J14" s="4">
        <v>0</v>
      </c>
      <c r="K14" s="4">
        <v>4.9000000000000002E-2</v>
      </c>
      <c r="L14" s="4">
        <v>4.1000000000000002E-2</v>
      </c>
      <c r="M14" s="4">
        <v>100.38500000000001</v>
      </c>
      <c r="N14" s="4">
        <v>82.90374916808662</v>
      </c>
      <c r="O14" s="4">
        <v>16.806918201375616</v>
      </c>
      <c r="P14" s="4">
        <v>0.28933263053776737</v>
      </c>
    </row>
    <row r="15" spans="1:16" x14ac:dyDescent="0.2">
      <c r="A15" s="3" t="s">
        <v>778</v>
      </c>
      <c r="B15" s="4">
        <v>47.863999999999997</v>
      </c>
      <c r="C15" s="4">
        <v>0.05</v>
      </c>
      <c r="D15" s="4">
        <v>32.71</v>
      </c>
      <c r="E15" s="4">
        <v>0.627</v>
      </c>
      <c r="F15" s="4">
        <v>0</v>
      </c>
      <c r="G15" s="4">
        <v>0.112</v>
      </c>
      <c r="H15" s="4">
        <v>16.850000000000001</v>
      </c>
      <c r="I15" s="4">
        <v>1.9339999999999999</v>
      </c>
      <c r="J15" s="4">
        <v>0</v>
      </c>
      <c r="K15" s="4">
        <v>5.8000000000000003E-2</v>
      </c>
      <c r="L15" s="4">
        <v>0.111</v>
      </c>
      <c r="M15" s="4">
        <v>100.352</v>
      </c>
      <c r="N15" s="4">
        <v>82.525126079067149</v>
      </c>
      <c r="O15" s="4">
        <v>17.140234612207696</v>
      </c>
      <c r="P15" s="4">
        <v>0.33463930872515796</v>
      </c>
    </row>
    <row r="16" spans="1:16" x14ac:dyDescent="0.2">
      <c r="A16" s="3" t="s">
        <v>779</v>
      </c>
      <c r="B16" s="4">
        <v>46.825000000000003</v>
      </c>
      <c r="C16" s="4">
        <v>1.6E-2</v>
      </c>
      <c r="D16" s="4">
        <v>33.619</v>
      </c>
      <c r="E16" s="4">
        <v>0.52900000000000003</v>
      </c>
      <c r="F16" s="4">
        <v>0</v>
      </c>
      <c r="G16" s="4">
        <v>0.126</v>
      </c>
      <c r="H16" s="4">
        <v>17.54</v>
      </c>
      <c r="I16" s="4">
        <v>1.6819999999999999</v>
      </c>
      <c r="J16" s="4">
        <v>0.10299999999999999</v>
      </c>
      <c r="K16" s="4">
        <v>2.9000000000000001E-2</v>
      </c>
      <c r="L16" s="4">
        <v>2.3E-2</v>
      </c>
      <c r="M16" s="4">
        <v>100.529</v>
      </c>
      <c r="N16" s="4">
        <v>85.071914232357415</v>
      </c>
      <c r="O16" s="4">
        <v>14.762387761110135</v>
      </c>
      <c r="P16" s="4">
        <v>0.16569800653244596</v>
      </c>
    </row>
    <row r="17" spans="1:16" x14ac:dyDescent="0.2">
      <c r="A17" s="3" t="s">
        <v>780</v>
      </c>
      <c r="B17" s="4">
        <v>46.661000000000001</v>
      </c>
      <c r="C17" s="4">
        <v>8.9999999999999993E-3</v>
      </c>
      <c r="D17" s="4">
        <v>33.389000000000003</v>
      </c>
      <c r="E17" s="4">
        <v>0.52</v>
      </c>
      <c r="F17" s="4">
        <v>0</v>
      </c>
      <c r="G17" s="4">
        <v>9.1999999999999998E-2</v>
      </c>
      <c r="H17" s="4">
        <v>17.579000000000001</v>
      </c>
      <c r="I17" s="4">
        <v>1.5549999999999999</v>
      </c>
      <c r="J17" s="4">
        <v>0</v>
      </c>
      <c r="K17" s="4">
        <v>3.7999999999999999E-2</v>
      </c>
      <c r="L17" s="4">
        <v>4.8000000000000001E-2</v>
      </c>
      <c r="M17" s="4">
        <v>99.951999999999998</v>
      </c>
      <c r="N17" s="4">
        <v>86.012874210066769</v>
      </c>
      <c r="O17" s="4">
        <v>13.768089759408964</v>
      </c>
      <c r="P17" s="4">
        <v>0.21903603052425466</v>
      </c>
    </row>
    <row r="18" spans="1:16" x14ac:dyDescent="0.2">
      <c r="A18" s="3" t="s">
        <v>781</v>
      </c>
      <c r="B18" s="4">
        <v>47.951000000000001</v>
      </c>
      <c r="C18" s="4">
        <v>4.8000000000000001E-2</v>
      </c>
      <c r="D18" s="4">
        <v>32.691000000000003</v>
      </c>
      <c r="E18" s="4">
        <v>0.73499999999999999</v>
      </c>
      <c r="F18" s="4">
        <v>0</v>
      </c>
      <c r="G18" s="4">
        <v>0.129</v>
      </c>
      <c r="H18" s="4">
        <v>16.626999999999999</v>
      </c>
      <c r="I18" s="4">
        <v>2.044</v>
      </c>
      <c r="J18" s="4">
        <v>2.5999999999999999E-2</v>
      </c>
      <c r="K18" s="4">
        <v>0.06</v>
      </c>
      <c r="L18" s="4">
        <v>2.5999999999999999E-2</v>
      </c>
      <c r="M18" s="4">
        <v>100.389</v>
      </c>
      <c r="N18" s="4">
        <v>81.519159423701609</v>
      </c>
      <c r="O18" s="4">
        <v>18.134295513379982</v>
      </c>
      <c r="P18" s="4">
        <v>0.34654506291841652</v>
      </c>
    </row>
    <row r="19" spans="1:16" x14ac:dyDescent="0.2">
      <c r="A19" s="3" t="s">
        <v>782</v>
      </c>
      <c r="B19" s="4">
        <v>47.603000000000002</v>
      </c>
      <c r="C19" s="4">
        <v>0.04</v>
      </c>
      <c r="D19" s="4">
        <v>32.805999999999997</v>
      </c>
      <c r="E19" s="4">
        <v>0.63200000000000001</v>
      </c>
      <c r="F19" s="4">
        <v>1.7000000000000001E-2</v>
      </c>
      <c r="G19" s="4">
        <v>0.109</v>
      </c>
      <c r="H19" s="4">
        <v>16.966000000000001</v>
      </c>
      <c r="I19" s="4">
        <v>1.948</v>
      </c>
      <c r="J19" s="4">
        <v>3.5999999999999997E-2</v>
      </c>
      <c r="K19" s="4">
        <v>3.7999999999999999E-2</v>
      </c>
      <c r="L19" s="4">
        <v>1.7999999999999999E-2</v>
      </c>
      <c r="M19" s="4">
        <v>100.253</v>
      </c>
      <c r="N19" s="4">
        <v>82.616711126488596</v>
      </c>
      <c r="O19" s="4">
        <v>17.165299809938084</v>
      </c>
      <c r="P19" s="4">
        <v>0.21798906357330056</v>
      </c>
    </row>
    <row r="20" spans="1:16" x14ac:dyDescent="0.2">
      <c r="A20" s="3" t="s">
        <v>783</v>
      </c>
      <c r="B20" s="4">
        <v>46.893000000000001</v>
      </c>
      <c r="C20" s="4">
        <v>4.2000000000000003E-2</v>
      </c>
      <c r="D20" s="4">
        <v>33.667999999999999</v>
      </c>
      <c r="E20" s="4">
        <v>0.55400000000000005</v>
      </c>
      <c r="F20" s="4">
        <v>1.4999999999999999E-2</v>
      </c>
      <c r="G20" s="4">
        <v>8.4000000000000005E-2</v>
      </c>
      <c r="H20" s="4">
        <v>17.724</v>
      </c>
      <c r="I20" s="4">
        <v>1.5580000000000001</v>
      </c>
      <c r="J20" s="4">
        <v>4.5999999999999999E-2</v>
      </c>
      <c r="K20" s="4">
        <v>3.6999999999999998E-2</v>
      </c>
      <c r="L20" s="4">
        <v>4.8000000000000001E-2</v>
      </c>
      <c r="M20" s="4">
        <v>100.717</v>
      </c>
      <c r="N20" s="4">
        <v>86.093630608782703</v>
      </c>
      <c r="O20" s="4">
        <v>13.694643643683168</v>
      </c>
      <c r="P20" s="4">
        <v>0.21172574753412809</v>
      </c>
    </row>
    <row r="21" spans="1:16" x14ac:dyDescent="0.2">
      <c r="A21" s="3" t="s">
        <v>784</v>
      </c>
      <c r="B21" s="4">
        <v>48.320999999999998</v>
      </c>
      <c r="C21" s="4">
        <v>3.5000000000000003E-2</v>
      </c>
      <c r="D21" s="4">
        <v>32.78</v>
      </c>
      <c r="E21" s="4">
        <v>0.77900000000000003</v>
      </c>
      <c r="F21" s="4">
        <v>0</v>
      </c>
      <c r="G21" s="4">
        <v>0.17100000000000001</v>
      </c>
      <c r="H21" s="4">
        <v>16.413</v>
      </c>
      <c r="I21" s="4">
        <v>2.0779999999999998</v>
      </c>
      <c r="J21" s="4">
        <v>8.0000000000000002E-3</v>
      </c>
      <c r="K21" s="4">
        <v>0.04</v>
      </c>
      <c r="L21" s="4">
        <v>8.9999999999999993E-3</v>
      </c>
      <c r="M21" s="4">
        <v>100.71599999999999</v>
      </c>
      <c r="N21" s="4">
        <v>81.170515769095701</v>
      </c>
      <c r="O21" s="4">
        <v>18.596442875819321</v>
      </c>
      <c r="P21" s="4">
        <v>0.23304135508499033</v>
      </c>
    </row>
    <row r="22" spans="1:16" x14ac:dyDescent="0.2">
      <c r="A22" s="3" t="s">
        <v>785</v>
      </c>
      <c r="B22" s="4">
        <v>46.383000000000003</v>
      </c>
      <c r="C22" s="4">
        <v>0</v>
      </c>
      <c r="D22" s="4">
        <v>33.843000000000004</v>
      </c>
      <c r="E22" s="4">
        <v>0.622</v>
      </c>
      <c r="F22" s="4">
        <v>0</v>
      </c>
      <c r="G22" s="4">
        <v>0.12</v>
      </c>
      <c r="H22" s="4">
        <v>17.553000000000001</v>
      </c>
      <c r="I22" s="4">
        <v>1.397</v>
      </c>
      <c r="J22" s="4">
        <v>0</v>
      </c>
      <c r="K22" s="4">
        <v>0.04</v>
      </c>
      <c r="L22" s="4">
        <v>3.7999999999999999E-2</v>
      </c>
      <c r="M22" s="4">
        <v>100.05200000000001</v>
      </c>
      <c r="N22" s="4">
        <v>87.206515934473529</v>
      </c>
      <c r="O22" s="4">
        <v>12.559373915096566</v>
      </c>
      <c r="P22" s="4">
        <v>0.23411015042990188</v>
      </c>
    </row>
    <row r="23" spans="1:16" x14ac:dyDescent="0.2">
      <c r="A23" s="3" t="s">
        <v>786</v>
      </c>
      <c r="B23" s="4">
        <v>46.805</v>
      </c>
      <c r="C23" s="4">
        <v>3.3000000000000002E-2</v>
      </c>
      <c r="D23" s="4">
        <v>33.476999999999997</v>
      </c>
      <c r="E23" s="4">
        <v>0.38200000000000001</v>
      </c>
      <c r="F23" s="4">
        <v>0</v>
      </c>
      <c r="G23" s="4">
        <v>0.224</v>
      </c>
      <c r="H23" s="4">
        <v>17.481999999999999</v>
      </c>
      <c r="I23" s="4">
        <v>1.6819999999999999</v>
      </c>
      <c r="J23" s="4">
        <v>5.8999999999999997E-2</v>
      </c>
      <c r="K23" s="4">
        <v>5.0999999999999997E-2</v>
      </c>
      <c r="L23" s="4">
        <v>0.05</v>
      </c>
      <c r="M23" s="4">
        <v>100.29900000000001</v>
      </c>
      <c r="N23" s="4">
        <v>84.922750935787434</v>
      </c>
      <c r="O23" s="4">
        <v>14.785394974251547</v>
      </c>
      <c r="P23" s="4">
        <v>0.29185408996102047</v>
      </c>
    </row>
    <row r="24" spans="1:16" x14ac:dyDescent="0.2">
      <c r="A24" s="3" t="s">
        <v>787</v>
      </c>
      <c r="B24" s="4">
        <v>46.673999999999999</v>
      </c>
      <c r="C24" s="4">
        <v>4.1000000000000002E-2</v>
      </c>
      <c r="D24" s="4">
        <v>34.027999999999999</v>
      </c>
      <c r="E24" s="4">
        <v>0.42599999999999999</v>
      </c>
      <c r="F24" s="4">
        <v>0</v>
      </c>
      <c r="G24" s="4">
        <v>0.17699999999999999</v>
      </c>
      <c r="H24" s="4">
        <v>17.867000000000001</v>
      </c>
      <c r="I24" s="4">
        <v>1.4079999999999999</v>
      </c>
      <c r="J24" s="4">
        <v>0.115</v>
      </c>
      <c r="K24" s="4">
        <v>5.0999999999999997E-2</v>
      </c>
      <c r="L24" s="4">
        <v>1.7999999999999999E-2</v>
      </c>
      <c r="M24" s="4">
        <v>100.81100000000001</v>
      </c>
      <c r="N24" s="4">
        <v>87.262741869923602</v>
      </c>
      <c r="O24" s="4">
        <v>12.443824380604758</v>
      </c>
      <c r="P24" s="4">
        <v>0.29343374947165102</v>
      </c>
    </row>
    <row r="25" spans="1:16" x14ac:dyDescent="0.2">
      <c r="A25" s="3" t="s">
        <v>788</v>
      </c>
      <c r="B25" s="4">
        <v>46.912999999999997</v>
      </c>
      <c r="C25" s="4">
        <v>3.1E-2</v>
      </c>
      <c r="D25" s="4">
        <v>33.442999999999998</v>
      </c>
      <c r="E25" s="4">
        <v>0.40200000000000002</v>
      </c>
      <c r="F25" s="4">
        <v>1.0999999999999999E-2</v>
      </c>
      <c r="G25" s="4">
        <v>0.18099999999999999</v>
      </c>
      <c r="H25" s="4">
        <v>17.347000000000001</v>
      </c>
      <c r="I25" s="4">
        <v>1.704</v>
      </c>
      <c r="J25" s="4">
        <v>0</v>
      </c>
      <c r="K25" s="4">
        <v>7.4999999999999997E-2</v>
      </c>
      <c r="L25" s="4">
        <v>1E-3</v>
      </c>
      <c r="M25" s="4">
        <v>100.161</v>
      </c>
      <c r="N25" s="4">
        <v>84.541771001364836</v>
      </c>
      <c r="O25" s="4">
        <v>15.027632101710104</v>
      </c>
      <c r="P25" s="4">
        <v>0.43059689692506498</v>
      </c>
    </row>
    <row r="26" spans="1:16" x14ac:dyDescent="0.2">
      <c r="A26" s="3" t="s">
        <v>789</v>
      </c>
      <c r="B26" s="4">
        <v>46.012</v>
      </c>
      <c r="C26" s="4">
        <v>4.7E-2</v>
      </c>
      <c r="D26" s="4">
        <v>34.642000000000003</v>
      </c>
      <c r="E26" s="4">
        <v>0.48499999999999999</v>
      </c>
      <c r="F26" s="4">
        <v>1.0999999999999999E-2</v>
      </c>
      <c r="G26" s="4">
        <v>0.11799999999999999</v>
      </c>
      <c r="H26" s="4">
        <v>17.956</v>
      </c>
      <c r="I26" s="4">
        <v>1.4279999999999999</v>
      </c>
      <c r="J26" s="4">
        <v>0.03</v>
      </c>
      <c r="K26" s="4">
        <v>0.03</v>
      </c>
      <c r="L26" s="4">
        <v>6.0000000000000001E-3</v>
      </c>
      <c r="M26" s="4">
        <v>100.777</v>
      </c>
      <c r="N26" s="4">
        <v>87.269267009700641</v>
      </c>
      <c r="O26" s="4">
        <v>12.558967601871258</v>
      </c>
      <c r="P26" s="4">
        <v>0.17176538842809075</v>
      </c>
    </row>
    <row r="27" spans="1:16" x14ac:dyDescent="0.2">
      <c r="A27" s="3" t="s">
        <v>790</v>
      </c>
      <c r="B27" s="4">
        <v>46.658000000000001</v>
      </c>
      <c r="C27" s="4">
        <v>1.6E-2</v>
      </c>
      <c r="D27" s="4">
        <v>33.901000000000003</v>
      </c>
      <c r="E27" s="4">
        <v>0.61699999999999999</v>
      </c>
      <c r="F27" s="4">
        <v>4.3999999999999997E-2</v>
      </c>
      <c r="G27" s="4">
        <v>0.19600000000000001</v>
      </c>
      <c r="H27" s="4">
        <v>17.879000000000001</v>
      </c>
      <c r="I27" s="4">
        <v>1.4379999999999999</v>
      </c>
      <c r="J27" s="4">
        <v>1.2E-2</v>
      </c>
      <c r="K27" s="4">
        <v>2.1000000000000001E-2</v>
      </c>
      <c r="L27" s="4">
        <v>8.5999999999999993E-2</v>
      </c>
      <c r="M27" s="4">
        <v>100.874</v>
      </c>
      <c r="N27" s="4">
        <v>87.189573131873274</v>
      </c>
      <c r="O27" s="4">
        <v>12.68978354499975</v>
      </c>
      <c r="P27" s="4">
        <v>0.12064332312696688</v>
      </c>
    </row>
    <row r="28" spans="1:16" x14ac:dyDescent="0.2">
      <c r="A28" s="3" t="s">
        <v>791</v>
      </c>
      <c r="B28" s="4">
        <v>46.247</v>
      </c>
      <c r="C28" s="4">
        <v>4.5999999999999999E-2</v>
      </c>
      <c r="D28" s="4">
        <v>34.173999999999999</v>
      </c>
      <c r="E28" s="4">
        <v>0.48</v>
      </c>
      <c r="F28" s="4">
        <v>2.4E-2</v>
      </c>
      <c r="G28" s="4">
        <v>0.125</v>
      </c>
      <c r="H28" s="4">
        <v>18.152999999999999</v>
      </c>
      <c r="I28" s="4">
        <v>1.3109999999999999</v>
      </c>
      <c r="J28" s="4">
        <v>4.5999999999999999E-2</v>
      </c>
      <c r="K28" s="4">
        <v>3.1E-2</v>
      </c>
      <c r="L28" s="4">
        <v>2.5000000000000001E-2</v>
      </c>
      <c r="M28" s="4">
        <v>100.68</v>
      </c>
      <c r="N28" s="4">
        <v>88.284822612563616</v>
      </c>
      <c r="O28" s="4">
        <v>11.537569599814114</v>
      </c>
      <c r="P28" s="4">
        <v>0.17760778762226218</v>
      </c>
    </row>
    <row r="29" spans="1:16" x14ac:dyDescent="0.2">
      <c r="A29" s="3" t="s">
        <v>792</v>
      </c>
      <c r="B29" s="4">
        <v>47.08</v>
      </c>
      <c r="C29" s="4">
        <v>0.05</v>
      </c>
      <c r="D29" s="4">
        <v>33.4</v>
      </c>
      <c r="E29" s="4">
        <v>0.55300000000000005</v>
      </c>
      <c r="F29" s="4">
        <v>0</v>
      </c>
      <c r="G29" s="4">
        <v>0.16700000000000001</v>
      </c>
      <c r="H29" s="4">
        <v>17.216000000000001</v>
      </c>
      <c r="I29" s="4">
        <v>1.829</v>
      </c>
      <c r="J29" s="4">
        <v>0.13300000000000001</v>
      </c>
      <c r="K29" s="4">
        <v>7.1999999999999995E-2</v>
      </c>
      <c r="L29" s="4">
        <v>8.5000000000000006E-2</v>
      </c>
      <c r="M29" s="4">
        <v>100.646</v>
      </c>
      <c r="N29" s="4">
        <v>83.530189359044243</v>
      </c>
      <c r="O29" s="4">
        <v>16.058276018854656</v>
      </c>
      <c r="P29" s="4">
        <v>0.41153462210111641</v>
      </c>
    </row>
    <row r="30" spans="1:16" x14ac:dyDescent="0.2">
      <c r="A30" s="3" t="s">
        <v>793</v>
      </c>
      <c r="B30" s="4">
        <v>46.11</v>
      </c>
      <c r="C30" s="4">
        <v>5.5E-2</v>
      </c>
      <c r="D30" s="4">
        <v>34.521000000000001</v>
      </c>
      <c r="E30" s="4">
        <v>0.35799999999999998</v>
      </c>
      <c r="F30" s="4">
        <v>0</v>
      </c>
      <c r="G30" s="4">
        <v>0.14099999999999999</v>
      </c>
      <c r="H30" s="4">
        <v>18.058</v>
      </c>
      <c r="I30" s="4">
        <v>1.345</v>
      </c>
      <c r="J30" s="4">
        <v>8.8999999999999996E-2</v>
      </c>
      <c r="K30" s="4">
        <v>5.3999999999999999E-2</v>
      </c>
      <c r="L30" s="4">
        <v>7.1999999999999995E-2</v>
      </c>
      <c r="M30" s="4">
        <v>100.839</v>
      </c>
      <c r="N30" s="4">
        <v>87.850059368890157</v>
      </c>
      <c r="O30" s="4">
        <v>11.840463302040803</v>
      </c>
      <c r="P30" s="4">
        <v>0.30947732906903785</v>
      </c>
    </row>
    <row r="31" spans="1:16" x14ac:dyDescent="0.2">
      <c r="A31" s="3" t="s">
        <v>794</v>
      </c>
      <c r="B31" s="4">
        <v>46.796999999999997</v>
      </c>
      <c r="C31" s="4">
        <v>3.4000000000000002E-2</v>
      </c>
      <c r="D31" s="4">
        <v>32.780999999999999</v>
      </c>
      <c r="E31" s="4">
        <v>0.53800000000000003</v>
      </c>
      <c r="F31" s="4">
        <v>2.3E-2</v>
      </c>
      <c r="G31" s="4">
        <v>0.17899999999999999</v>
      </c>
      <c r="H31" s="4">
        <v>16.975000000000001</v>
      </c>
      <c r="I31" s="4">
        <v>1.839</v>
      </c>
      <c r="J31" s="4">
        <v>0.13700000000000001</v>
      </c>
      <c r="K31" s="4">
        <v>3.7999999999999999E-2</v>
      </c>
      <c r="L31" s="4">
        <v>3.9E-2</v>
      </c>
      <c r="M31" s="4">
        <v>99.41</v>
      </c>
      <c r="N31" s="4">
        <v>83.425259217610474</v>
      </c>
      <c r="O31" s="4">
        <v>16.354735024054857</v>
      </c>
      <c r="P31" s="4">
        <v>0.22000575833466224</v>
      </c>
    </row>
    <row r="32" spans="1:16" x14ac:dyDescent="0.2">
      <c r="A32" s="3" t="s">
        <v>795</v>
      </c>
      <c r="B32" s="4">
        <v>45.886000000000003</v>
      </c>
      <c r="C32" s="4">
        <v>1.6E-2</v>
      </c>
      <c r="D32" s="4">
        <v>34.274000000000001</v>
      </c>
      <c r="E32" s="4">
        <v>0.41599999999999998</v>
      </c>
      <c r="F32" s="4">
        <v>1.7999999999999999E-2</v>
      </c>
      <c r="G32" s="4">
        <v>0.114</v>
      </c>
      <c r="H32" s="4">
        <v>17.943000000000001</v>
      </c>
      <c r="I32" s="4">
        <v>1.333</v>
      </c>
      <c r="J32" s="4">
        <v>4.3999999999999997E-2</v>
      </c>
      <c r="K32" s="4">
        <v>0.06</v>
      </c>
      <c r="L32" s="4">
        <v>0.11799999999999999</v>
      </c>
      <c r="M32" s="4">
        <v>100.223</v>
      </c>
      <c r="N32" s="4">
        <v>87.844647185543309</v>
      </c>
      <c r="O32" s="4">
        <v>11.80930654975773</v>
      </c>
      <c r="P32" s="4">
        <v>0.34604626469897459</v>
      </c>
    </row>
    <row r="33" spans="1:16" x14ac:dyDescent="0.2">
      <c r="A33" s="3" t="s">
        <v>796</v>
      </c>
      <c r="B33" s="4">
        <v>47.639000000000003</v>
      </c>
      <c r="C33" s="4">
        <v>2.9000000000000001E-2</v>
      </c>
      <c r="D33" s="4">
        <v>33.219000000000001</v>
      </c>
      <c r="E33" s="4">
        <v>0.28399999999999997</v>
      </c>
      <c r="F33" s="4">
        <v>2E-3</v>
      </c>
      <c r="G33" s="4">
        <v>0.157</v>
      </c>
      <c r="H33" s="4">
        <v>17.329999999999998</v>
      </c>
      <c r="I33" s="4">
        <v>1.8009999999999999</v>
      </c>
      <c r="J33" s="4">
        <v>3.5999999999999997E-2</v>
      </c>
      <c r="K33" s="4">
        <v>6.2E-2</v>
      </c>
      <c r="L33" s="4">
        <v>0</v>
      </c>
      <c r="M33" s="4">
        <v>100.577</v>
      </c>
      <c r="N33" s="4">
        <v>83.873517797645206</v>
      </c>
      <c r="O33" s="4">
        <v>15.772989335310402</v>
      </c>
      <c r="P33" s="4">
        <v>0.35349286704439736</v>
      </c>
    </row>
    <row r="34" spans="1:16" x14ac:dyDescent="0.2">
      <c r="A34" s="3" t="s">
        <v>797</v>
      </c>
      <c r="B34" s="4">
        <v>47.61</v>
      </c>
      <c r="C34" s="4">
        <v>0.311</v>
      </c>
      <c r="D34" s="4">
        <v>29.486999999999998</v>
      </c>
      <c r="E34" s="4">
        <v>2.5019999999999998</v>
      </c>
      <c r="F34" s="4">
        <v>2.7E-2</v>
      </c>
      <c r="G34" s="4">
        <v>1.1990000000000001</v>
      </c>
      <c r="H34" s="4">
        <v>15.839</v>
      </c>
      <c r="I34" s="4">
        <v>1.9319999999999999</v>
      </c>
      <c r="J34" s="4">
        <v>8.3000000000000004E-2</v>
      </c>
      <c r="K34" s="4">
        <v>0.129</v>
      </c>
      <c r="L34" s="4">
        <v>0</v>
      </c>
      <c r="M34" s="4">
        <v>99.171999999999997</v>
      </c>
      <c r="N34" s="4">
        <v>81.27963504819877</v>
      </c>
      <c r="O34" s="4">
        <v>17.940523410244225</v>
      </c>
      <c r="P34" s="4">
        <v>0.77984154155700225</v>
      </c>
    </row>
    <row r="35" spans="1:16" x14ac:dyDescent="0.2">
      <c r="A35" s="3" t="s">
        <v>798</v>
      </c>
      <c r="B35" s="4">
        <v>46.954999999999998</v>
      </c>
      <c r="C35" s="4">
        <v>3.5999999999999997E-2</v>
      </c>
      <c r="D35" s="4">
        <v>33.627000000000002</v>
      </c>
      <c r="E35" s="4">
        <v>0.60699999999999998</v>
      </c>
      <c r="F35" s="4">
        <v>1.4999999999999999E-2</v>
      </c>
      <c r="G35" s="4">
        <v>0.14399999999999999</v>
      </c>
      <c r="H35" s="4">
        <v>17.07</v>
      </c>
      <c r="I35" s="4">
        <v>1.8009999999999999</v>
      </c>
      <c r="J35" s="4">
        <v>4.9000000000000002E-2</v>
      </c>
      <c r="K35" s="4">
        <v>5.8999999999999997E-2</v>
      </c>
      <c r="L35" s="4">
        <v>0.13600000000000001</v>
      </c>
      <c r="M35" s="4">
        <v>100.55800000000001</v>
      </c>
      <c r="N35" s="4">
        <v>83.682500870966948</v>
      </c>
      <c r="O35" s="4">
        <v>15.976764862913933</v>
      </c>
      <c r="P35" s="4">
        <v>0.34073426611912744</v>
      </c>
    </row>
    <row r="36" spans="1:16" x14ac:dyDescent="0.2">
      <c r="A36" s="3" t="s">
        <v>799</v>
      </c>
      <c r="B36" s="4">
        <v>47.228000000000002</v>
      </c>
      <c r="C36" s="4">
        <v>5.3999999999999999E-2</v>
      </c>
      <c r="D36" s="4">
        <v>33.137</v>
      </c>
      <c r="E36" s="4">
        <v>0.52900000000000003</v>
      </c>
      <c r="F36" s="4">
        <v>3.2000000000000001E-2</v>
      </c>
      <c r="G36" s="4">
        <v>0.14899999999999999</v>
      </c>
      <c r="H36" s="4">
        <v>17.513999999999999</v>
      </c>
      <c r="I36" s="4">
        <v>1.7010000000000001</v>
      </c>
      <c r="J36" s="4">
        <v>0</v>
      </c>
      <c r="K36" s="4">
        <v>5.1999999999999998E-2</v>
      </c>
      <c r="L36" s="4">
        <v>6.0000000000000001E-3</v>
      </c>
      <c r="M36" s="4">
        <v>100.402</v>
      </c>
      <c r="N36" s="4">
        <v>84.799896091435997</v>
      </c>
      <c r="O36" s="4">
        <v>14.903500602230144</v>
      </c>
      <c r="P36" s="4">
        <v>0.2966033063338479</v>
      </c>
    </row>
    <row r="37" spans="1:16" x14ac:dyDescent="0.2">
      <c r="A37" s="3" t="s">
        <v>800</v>
      </c>
      <c r="B37" s="4">
        <v>46.664000000000001</v>
      </c>
      <c r="C37" s="4">
        <v>4.8000000000000001E-2</v>
      </c>
      <c r="D37" s="4">
        <v>33.692999999999998</v>
      </c>
      <c r="E37" s="4">
        <v>0.5</v>
      </c>
      <c r="F37" s="4">
        <v>3.2000000000000001E-2</v>
      </c>
      <c r="G37" s="4">
        <v>0.127</v>
      </c>
      <c r="H37" s="4">
        <v>17.795999999999999</v>
      </c>
      <c r="I37" s="4">
        <v>1.6</v>
      </c>
      <c r="J37" s="4">
        <v>2.4E-2</v>
      </c>
      <c r="K37" s="4">
        <v>2.9000000000000001E-2</v>
      </c>
      <c r="L37" s="4">
        <v>5.3999999999999999E-2</v>
      </c>
      <c r="M37" s="4">
        <v>100.56699999999999</v>
      </c>
      <c r="N37" s="4">
        <v>85.86537882471967</v>
      </c>
      <c r="O37" s="4">
        <v>13.969783545660333</v>
      </c>
      <c r="P37" s="4">
        <v>0.16483762961998508</v>
      </c>
    </row>
    <row r="38" spans="1:16" x14ac:dyDescent="0.2">
      <c r="A38" s="3" t="s">
        <v>801</v>
      </c>
      <c r="B38" s="4">
        <v>47.017000000000003</v>
      </c>
      <c r="C38" s="4">
        <v>4.2000000000000003E-2</v>
      </c>
      <c r="D38" s="4">
        <v>33.579000000000001</v>
      </c>
      <c r="E38" s="4">
        <v>0.56799999999999995</v>
      </c>
      <c r="F38" s="4">
        <v>5.0000000000000001E-3</v>
      </c>
      <c r="G38" s="4">
        <v>0.14299999999999999</v>
      </c>
      <c r="H38" s="4">
        <v>17.651</v>
      </c>
      <c r="I38" s="4">
        <v>1.6459999999999999</v>
      </c>
      <c r="J38" s="4">
        <v>6.5000000000000002E-2</v>
      </c>
      <c r="K38" s="4">
        <v>1.9E-2</v>
      </c>
      <c r="L38" s="4">
        <v>4.1000000000000002E-2</v>
      </c>
      <c r="M38" s="4">
        <v>100.81399999999999</v>
      </c>
      <c r="N38" s="4">
        <v>85.46902761802626</v>
      </c>
      <c r="O38" s="4">
        <v>14.422590741910337</v>
      </c>
      <c r="P38" s="4">
        <v>0.10838164006340666</v>
      </c>
    </row>
    <row r="39" spans="1:16" x14ac:dyDescent="0.2">
      <c r="A39" s="3" t="s">
        <v>802</v>
      </c>
      <c r="B39" s="4">
        <v>46.48</v>
      </c>
      <c r="C39" s="4">
        <v>5.3999999999999999E-2</v>
      </c>
      <c r="D39" s="4">
        <v>33.447000000000003</v>
      </c>
      <c r="E39" s="4">
        <v>0.47499999999999998</v>
      </c>
      <c r="F39" s="4">
        <v>2E-3</v>
      </c>
      <c r="G39" s="4">
        <v>0.17299999999999999</v>
      </c>
      <c r="H39" s="4">
        <v>17.559000000000001</v>
      </c>
      <c r="I39" s="4">
        <v>1.617</v>
      </c>
      <c r="J39" s="4">
        <v>8.0000000000000002E-3</v>
      </c>
      <c r="K39" s="4">
        <v>8.4000000000000005E-2</v>
      </c>
      <c r="L39" s="4">
        <v>0.153</v>
      </c>
      <c r="M39" s="4">
        <v>100.105</v>
      </c>
      <c r="N39" s="4">
        <v>85.304031400698562</v>
      </c>
      <c r="O39" s="4">
        <v>14.215226967948094</v>
      </c>
      <c r="P39" s="4">
        <v>0.48074163135334719</v>
      </c>
    </row>
    <row r="40" spans="1:16" x14ac:dyDescent="0.2">
      <c r="A40" s="3" t="s">
        <v>803</v>
      </c>
      <c r="B40" s="4">
        <v>47.003</v>
      </c>
      <c r="C40" s="4">
        <v>4.7E-2</v>
      </c>
      <c r="D40" s="4">
        <v>33.122</v>
      </c>
      <c r="E40" s="4">
        <v>0.51400000000000001</v>
      </c>
      <c r="F40" s="4">
        <v>0</v>
      </c>
      <c r="G40" s="4">
        <v>0.16900000000000001</v>
      </c>
      <c r="H40" s="4">
        <v>17.283000000000001</v>
      </c>
      <c r="I40" s="4">
        <v>1.869</v>
      </c>
      <c r="J40" s="4">
        <v>0</v>
      </c>
      <c r="K40" s="4">
        <v>4.9000000000000002E-2</v>
      </c>
      <c r="L40" s="4">
        <v>0.129</v>
      </c>
      <c r="M40" s="4">
        <v>100.22499999999999</v>
      </c>
      <c r="N40" s="4">
        <v>83.40089240702747</v>
      </c>
      <c r="O40" s="4">
        <v>16.32055300409991</v>
      </c>
      <c r="P40" s="4">
        <v>0.27855458887261747</v>
      </c>
    </row>
    <row r="41" spans="1:16" x14ac:dyDescent="0.2">
      <c r="A41" s="3" t="s">
        <v>804</v>
      </c>
      <c r="B41" s="4">
        <v>46.662999999999997</v>
      </c>
      <c r="C41" s="4">
        <v>4.9000000000000002E-2</v>
      </c>
      <c r="D41" s="4">
        <v>33.954000000000001</v>
      </c>
      <c r="E41" s="4">
        <v>0.48</v>
      </c>
      <c r="F41" s="4">
        <v>3.0000000000000001E-3</v>
      </c>
      <c r="G41" s="4">
        <v>0.161</v>
      </c>
      <c r="H41" s="4">
        <v>17.571999999999999</v>
      </c>
      <c r="I41" s="4">
        <v>1.5349999999999999</v>
      </c>
      <c r="J41" s="4">
        <v>7.6999999999999999E-2</v>
      </c>
      <c r="K41" s="4">
        <v>3.5999999999999997E-2</v>
      </c>
      <c r="L41" s="4">
        <v>0.111</v>
      </c>
      <c r="M41" s="4">
        <v>100.67100000000001</v>
      </c>
      <c r="N41" s="4">
        <v>86.170663864527739</v>
      </c>
      <c r="O41" s="4">
        <v>13.621364831639507</v>
      </c>
      <c r="P41" s="4">
        <v>0.20797130383275217</v>
      </c>
    </row>
    <row r="42" spans="1:16" x14ac:dyDescent="0.2">
      <c r="A42" s="3" t="s">
        <v>805</v>
      </c>
      <c r="B42" s="4">
        <v>46.695999999999998</v>
      </c>
      <c r="C42" s="4">
        <v>3.1E-2</v>
      </c>
      <c r="D42" s="4">
        <v>33.103999999999999</v>
      </c>
      <c r="E42" s="4">
        <v>0.68500000000000005</v>
      </c>
      <c r="F42" s="4">
        <v>0</v>
      </c>
      <c r="G42" s="4">
        <v>0.105</v>
      </c>
      <c r="H42" s="4">
        <v>17.652000000000001</v>
      </c>
      <c r="I42" s="4">
        <v>1.5489999999999999</v>
      </c>
      <c r="J42" s="4">
        <v>1.2E-2</v>
      </c>
      <c r="K42" s="4">
        <v>0.04</v>
      </c>
      <c r="L42" s="4">
        <v>1.2E-2</v>
      </c>
      <c r="M42" s="4">
        <v>99.938000000000002</v>
      </c>
      <c r="N42" s="4">
        <v>86.09834240648658</v>
      </c>
      <c r="O42" s="4">
        <v>13.671818694564477</v>
      </c>
      <c r="P42" s="4">
        <v>0.22983889894892753</v>
      </c>
    </row>
    <row r="43" spans="1:16" x14ac:dyDescent="0.2">
      <c r="A43" s="3" t="s">
        <v>806</v>
      </c>
      <c r="B43" s="4">
        <v>46.591999999999999</v>
      </c>
      <c r="C43" s="4">
        <v>7.0000000000000007E-2</v>
      </c>
      <c r="D43" s="4">
        <v>33.213999999999999</v>
      </c>
      <c r="E43" s="4">
        <v>0.63600000000000001</v>
      </c>
      <c r="F43" s="4">
        <v>0</v>
      </c>
      <c r="G43" s="4">
        <v>0.121</v>
      </c>
      <c r="H43" s="4">
        <v>17.318999999999999</v>
      </c>
      <c r="I43" s="4">
        <v>1.6950000000000001</v>
      </c>
      <c r="J43" s="4">
        <v>6.5000000000000002E-2</v>
      </c>
      <c r="K43" s="4">
        <v>3.1E-2</v>
      </c>
      <c r="L43" s="4">
        <v>0.01</v>
      </c>
      <c r="M43" s="4">
        <v>99.808999999999997</v>
      </c>
      <c r="N43" s="4">
        <v>84.802567069402144</v>
      </c>
      <c r="O43" s="4">
        <v>15.018615211796085</v>
      </c>
      <c r="P43" s="4">
        <v>0.17881771880176844</v>
      </c>
    </row>
    <row r="44" spans="1:16" x14ac:dyDescent="0.2">
      <c r="A44" s="3" t="s">
        <v>807</v>
      </c>
      <c r="B44" s="4">
        <v>48.24</v>
      </c>
      <c r="C44" s="4">
        <v>6.7000000000000004E-2</v>
      </c>
      <c r="D44" s="4">
        <v>32.387</v>
      </c>
      <c r="E44" s="4">
        <v>0.69</v>
      </c>
      <c r="F44" s="4">
        <v>0</v>
      </c>
      <c r="G44" s="4">
        <v>0.113</v>
      </c>
      <c r="H44" s="4">
        <v>16.558</v>
      </c>
      <c r="I44" s="4">
        <v>2.2879999999999998</v>
      </c>
      <c r="J44" s="4">
        <v>2E-3</v>
      </c>
      <c r="K44" s="4">
        <v>6.6000000000000003E-2</v>
      </c>
      <c r="L44" s="4">
        <v>4.4999999999999998E-2</v>
      </c>
      <c r="M44" s="4">
        <v>100.483</v>
      </c>
      <c r="N44" s="4">
        <v>79.697597520099933</v>
      </c>
      <c r="O44" s="4">
        <v>19.928167863705106</v>
      </c>
      <c r="P44" s="4">
        <v>0.37423461619495813</v>
      </c>
    </row>
    <row r="45" spans="1:16" x14ac:dyDescent="0.2">
      <c r="A45" s="3" t="s">
        <v>808</v>
      </c>
      <c r="B45" s="4">
        <v>48.3</v>
      </c>
      <c r="C45" s="4">
        <v>6.3E-2</v>
      </c>
      <c r="D45" s="4">
        <v>32.761000000000003</v>
      </c>
      <c r="E45" s="4">
        <v>0.77300000000000002</v>
      </c>
      <c r="F45" s="4">
        <v>0</v>
      </c>
      <c r="G45" s="4">
        <v>0.12</v>
      </c>
      <c r="H45" s="4">
        <v>16.170999999999999</v>
      </c>
      <c r="I45" s="4">
        <v>2.2549999999999999</v>
      </c>
      <c r="J45" s="4">
        <v>0.02</v>
      </c>
      <c r="K45" s="4">
        <v>6.8000000000000005E-2</v>
      </c>
      <c r="L45" s="4">
        <v>6.6000000000000003E-2</v>
      </c>
      <c r="M45" s="4">
        <v>100.599</v>
      </c>
      <c r="N45" s="4">
        <v>79.535996791513426</v>
      </c>
      <c r="O45" s="4">
        <v>20.07000120205803</v>
      </c>
      <c r="P45" s="4">
        <v>0.39400200642854333</v>
      </c>
    </row>
    <row r="46" spans="1:16" x14ac:dyDescent="0.2">
      <c r="A46" s="3" t="s">
        <v>809</v>
      </c>
      <c r="B46" s="4">
        <v>48.103000000000002</v>
      </c>
      <c r="C46" s="4">
        <v>7.5999999999999998E-2</v>
      </c>
      <c r="D46" s="4">
        <v>32.960999999999999</v>
      </c>
      <c r="E46" s="4">
        <v>0.67500000000000004</v>
      </c>
      <c r="F46" s="4">
        <v>0</v>
      </c>
      <c r="G46" s="4">
        <v>0.13100000000000001</v>
      </c>
      <c r="H46" s="4">
        <v>16.713000000000001</v>
      </c>
      <c r="I46" s="4">
        <v>2.0099999999999998</v>
      </c>
      <c r="J46" s="4">
        <v>0.01</v>
      </c>
      <c r="K46" s="4">
        <v>4.3999999999999997E-2</v>
      </c>
      <c r="L46" s="4">
        <v>0.05</v>
      </c>
      <c r="M46" s="4">
        <v>100.773</v>
      </c>
      <c r="N46" s="4">
        <v>81.91820583735489</v>
      </c>
      <c r="O46" s="4">
        <v>17.827731196116847</v>
      </c>
      <c r="P46" s="4">
        <v>0.25406296652824845</v>
      </c>
    </row>
    <row r="47" spans="1:16" x14ac:dyDescent="0.2">
      <c r="A47" s="3" t="s">
        <v>810</v>
      </c>
      <c r="B47" s="4">
        <v>47.335999999999999</v>
      </c>
      <c r="C47" s="4">
        <v>6.5000000000000002E-2</v>
      </c>
      <c r="D47" s="4">
        <v>33.616</v>
      </c>
      <c r="E47" s="4">
        <v>0.78200000000000003</v>
      </c>
      <c r="F47" s="4">
        <v>0</v>
      </c>
      <c r="G47" s="4">
        <v>0.13300000000000001</v>
      </c>
      <c r="H47" s="4">
        <v>17.114000000000001</v>
      </c>
      <c r="I47" s="4">
        <v>1.9179999999999999</v>
      </c>
      <c r="J47" s="4">
        <v>5.8999999999999997E-2</v>
      </c>
      <c r="K47" s="4">
        <v>6.2E-2</v>
      </c>
      <c r="L47" s="4">
        <v>2.1999999999999999E-2</v>
      </c>
      <c r="M47" s="4">
        <v>101.113</v>
      </c>
      <c r="N47" s="4">
        <v>82.845288459376604</v>
      </c>
      <c r="O47" s="4">
        <v>16.801145417993474</v>
      </c>
      <c r="P47" s="4">
        <v>0.35356612262991849</v>
      </c>
    </row>
    <row r="48" spans="1:16" x14ac:dyDescent="0.2">
      <c r="A48" s="3" t="s">
        <v>811</v>
      </c>
      <c r="B48" s="4">
        <v>48.628999999999998</v>
      </c>
      <c r="C48" s="4">
        <v>0.06</v>
      </c>
      <c r="D48" s="4">
        <v>32.091000000000001</v>
      </c>
      <c r="E48" s="4">
        <v>0.64100000000000001</v>
      </c>
      <c r="F48" s="4">
        <v>0</v>
      </c>
      <c r="G48" s="4">
        <v>0.10299999999999999</v>
      </c>
      <c r="H48" s="4">
        <v>16.323</v>
      </c>
      <c r="I48" s="4">
        <v>2.2200000000000002</v>
      </c>
      <c r="J48" s="4">
        <v>7.0999999999999994E-2</v>
      </c>
      <c r="K48" s="4">
        <v>8.5000000000000006E-2</v>
      </c>
      <c r="L48" s="4">
        <v>0</v>
      </c>
      <c r="M48" s="4">
        <v>100.29</v>
      </c>
      <c r="N48" s="4">
        <v>79.856689140518242</v>
      </c>
      <c r="O48" s="4">
        <v>19.653427243274137</v>
      </c>
      <c r="P48" s="4">
        <v>0.489883616207614</v>
      </c>
    </row>
    <row r="49" spans="1:16" x14ac:dyDescent="0.2">
      <c r="A49" s="3" t="s">
        <v>812</v>
      </c>
      <c r="B49" s="4">
        <v>47.49</v>
      </c>
      <c r="C49" s="4">
        <v>8.9999999999999993E-3</v>
      </c>
      <c r="D49" s="4">
        <v>32.783000000000001</v>
      </c>
      <c r="E49" s="4">
        <v>0.68400000000000005</v>
      </c>
      <c r="F49" s="4">
        <v>0</v>
      </c>
      <c r="G49" s="4">
        <v>7.0999999999999994E-2</v>
      </c>
      <c r="H49" s="4">
        <v>16.606999999999999</v>
      </c>
      <c r="I49" s="4">
        <v>1.9870000000000001</v>
      </c>
      <c r="J49" s="4">
        <v>0.13200000000000001</v>
      </c>
      <c r="K49" s="4">
        <v>6.3E-2</v>
      </c>
      <c r="L49" s="4">
        <v>9.6000000000000002E-2</v>
      </c>
      <c r="M49" s="4">
        <v>99.95</v>
      </c>
      <c r="N49" s="4">
        <v>81.901398321896622</v>
      </c>
      <c r="O49" s="4">
        <v>17.732582914208997</v>
      </c>
      <c r="P49" s="4">
        <v>0.36601876389439475</v>
      </c>
    </row>
    <row r="50" spans="1:16" x14ac:dyDescent="0.2">
      <c r="A50" s="3" t="s">
        <v>813</v>
      </c>
      <c r="B50" s="4">
        <v>46.932000000000002</v>
      </c>
      <c r="C50" s="4">
        <v>5.5E-2</v>
      </c>
      <c r="D50" s="4">
        <v>33.991</v>
      </c>
      <c r="E50" s="4">
        <v>0.58799999999999997</v>
      </c>
      <c r="F50" s="4">
        <v>6.0000000000000001E-3</v>
      </c>
      <c r="G50" s="4">
        <v>0.12</v>
      </c>
      <c r="H50" s="4">
        <v>17.667999999999999</v>
      </c>
      <c r="I50" s="4">
        <v>1.736</v>
      </c>
      <c r="J50" s="4">
        <v>0.01</v>
      </c>
      <c r="K50" s="4">
        <v>5.0999999999999997E-2</v>
      </c>
      <c r="L50" s="4">
        <v>0.17199999999999999</v>
      </c>
      <c r="M50" s="4">
        <v>101.384</v>
      </c>
      <c r="N50" s="4">
        <v>84.659496560256187</v>
      </c>
      <c r="O50" s="4">
        <v>15.052617047882084</v>
      </c>
      <c r="P50" s="4">
        <v>0.2878863918617417</v>
      </c>
    </row>
    <row r="51" spans="1:16" x14ac:dyDescent="0.2">
      <c r="A51" s="3" t="s">
        <v>814</v>
      </c>
      <c r="B51" s="4">
        <v>47.752000000000002</v>
      </c>
      <c r="C51" s="4">
        <v>3.5999999999999997E-2</v>
      </c>
      <c r="D51" s="4">
        <v>32.588999999999999</v>
      </c>
      <c r="E51" s="4">
        <v>0.68500000000000005</v>
      </c>
      <c r="F51" s="4">
        <v>0</v>
      </c>
      <c r="G51" s="4">
        <v>0.11899999999999999</v>
      </c>
      <c r="H51" s="4">
        <v>16.808</v>
      </c>
      <c r="I51" s="4">
        <v>2.0699999999999998</v>
      </c>
      <c r="J51" s="4">
        <v>4.9000000000000002E-2</v>
      </c>
      <c r="K51" s="4">
        <v>4.4999999999999998E-2</v>
      </c>
      <c r="L51" s="4">
        <v>7.9000000000000001E-2</v>
      </c>
      <c r="M51" s="4">
        <v>100.307</v>
      </c>
      <c r="N51" s="4">
        <v>81.565268710801547</v>
      </c>
      <c r="O51" s="4">
        <v>18.177475939247177</v>
      </c>
      <c r="P51" s="4">
        <v>0.2572553499512733</v>
      </c>
    </row>
    <row r="52" spans="1:16" x14ac:dyDescent="0.2">
      <c r="A52" s="3" t="s">
        <v>815</v>
      </c>
      <c r="B52" s="4">
        <v>47.942999999999998</v>
      </c>
      <c r="C52" s="4">
        <v>5.3999999999999999E-2</v>
      </c>
      <c r="D52" s="4">
        <v>32.735999999999997</v>
      </c>
      <c r="E52" s="4">
        <v>0.753</v>
      </c>
      <c r="F52" s="4">
        <v>0</v>
      </c>
      <c r="G52" s="4">
        <v>0.16700000000000001</v>
      </c>
      <c r="H52" s="4">
        <v>16.722000000000001</v>
      </c>
      <c r="I52" s="4">
        <v>2.1150000000000002</v>
      </c>
      <c r="J52" s="4">
        <v>4.1000000000000002E-2</v>
      </c>
      <c r="K52" s="4">
        <v>5.1999999999999998E-2</v>
      </c>
      <c r="L52" s="4">
        <v>7.1999999999999995E-2</v>
      </c>
      <c r="M52" s="4">
        <v>100.655</v>
      </c>
      <c r="N52" s="4">
        <v>81.13345490895955</v>
      </c>
      <c r="O52" s="4">
        <v>18.569325272931597</v>
      </c>
      <c r="P52" s="4">
        <v>0.29721981810885034</v>
      </c>
    </row>
    <row r="53" spans="1:16" x14ac:dyDescent="0.2">
      <c r="A53" s="3" t="s">
        <v>816</v>
      </c>
      <c r="B53" s="4">
        <v>46.332999999999998</v>
      </c>
      <c r="C53" s="4">
        <v>3.0000000000000001E-3</v>
      </c>
      <c r="D53" s="4">
        <v>33.15</v>
      </c>
      <c r="E53" s="4">
        <v>0.377</v>
      </c>
      <c r="F53" s="4">
        <v>0</v>
      </c>
      <c r="G53" s="4">
        <v>0.193</v>
      </c>
      <c r="H53" s="4">
        <v>17.12</v>
      </c>
      <c r="I53" s="4">
        <v>1.609</v>
      </c>
      <c r="J53" s="4">
        <v>0</v>
      </c>
      <c r="K53" s="4">
        <v>3.3000000000000002E-2</v>
      </c>
      <c r="L53" s="4">
        <v>0</v>
      </c>
      <c r="M53" s="4">
        <v>98.817999999999998</v>
      </c>
      <c r="N53" s="4">
        <v>85.299471239956688</v>
      </c>
      <c r="O53" s="4">
        <v>14.506833413021564</v>
      </c>
      <c r="P53" s="4">
        <v>0.19369534702176314</v>
      </c>
    </row>
    <row r="54" spans="1:16" x14ac:dyDescent="0.2">
      <c r="A54" s="3" t="s">
        <v>817</v>
      </c>
      <c r="B54" s="4">
        <v>46.412999999999997</v>
      </c>
      <c r="C54" s="4">
        <v>8.0000000000000002E-3</v>
      </c>
      <c r="D54" s="4">
        <v>33.845999999999997</v>
      </c>
      <c r="E54" s="4">
        <v>0.626</v>
      </c>
      <c r="F54" s="4">
        <v>0</v>
      </c>
      <c r="G54" s="4">
        <v>0.14499999999999999</v>
      </c>
      <c r="H54" s="4">
        <v>17.934999999999999</v>
      </c>
      <c r="I54" s="4">
        <v>1.464</v>
      </c>
      <c r="J54" s="4">
        <v>0</v>
      </c>
      <c r="K54" s="4">
        <v>0.02</v>
      </c>
      <c r="L54" s="4">
        <v>0</v>
      </c>
      <c r="M54" s="4">
        <v>100.45699999999999</v>
      </c>
      <c r="N54" s="4">
        <v>87.030310037232923</v>
      </c>
      <c r="O54" s="4">
        <v>12.855359538558609</v>
      </c>
      <c r="P54" s="4">
        <v>0.1143304242084771</v>
      </c>
    </row>
    <row r="55" spans="1:16" x14ac:dyDescent="0.2">
      <c r="A55" s="3" t="s">
        <v>818</v>
      </c>
      <c r="B55" s="4">
        <v>46.619</v>
      </c>
      <c r="C55" s="4">
        <v>1.9E-2</v>
      </c>
      <c r="D55" s="4">
        <v>33.587000000000003</v>
      </c>
      <c r="E55" s="4">
        <v>0.53800000000000003</v>
      </c>
      <c r="F55" s="4">
        <v>3.0000000000000001E-3</v>
      </c>
      <c r="G55" s="4">
        <v>0.17</v>
      </c>
      <c r="H55" s="4">
        <v>17.634</v>
      </c>
      <c r="I55" s="4">
        <v>1.532</v>
      </c>
      <c r="J55" s="4">
        <v>5.8999999999999997E-2</v>
      </c>
      <c r="K55" s="4">
        <v>3.1E-2</v>
      </c>
      <c r="L55" s="4">
        <v>0.187</v>
      </c>
      <c r="M55" s="4">
        <v>100.398</v>
      </c>
      <c r="N55" s="4">
        <v>86.260317969454704</v>
      </c>
      <c r="O55" s="4">
        <v>13.561039615347084</v>
      </c>
      <c r="P55" s="4">
        <v>0.17864241519821103</v>
      </c>
    </row>
    <row r="56" spans="1:16" x14ac:dyDescent="0.2">
      <c r="A56" s="3" t="s">
        <v>819</v>
      </c>
      <c r="B56" s="4">
        <v>50.322000000000003</v>
      </c>
      <c r="C56" s="4">
        <v>5.5E-2</v>
      </c>
      <c r="D56" s="4">
        <v>30.937000000000001</v>
      </c>
      <c r="E56" s="4">
        <v>0.59699999999999998</v>
      </c>
      <c r="F56" s="4">
        <v>2.4E-2</v>
      </c>
      <c r="G56" s="4">
        <v>0.17699999999999999</v>
      </c>
      <c r="H56" s="4">
        <v>14.823</v>
      </c>
      <c r="I56" s="4">
        <v>3.1139999999999999</v>
      </c>
      <c r="J56" s="4">
        <v>2E-3</v>
      </c>
      <c r="K56" s="4">
        <v>5.7000000000000002E-2</v>
      </c>
      <c r="L56" s="4">
        <v>8.1000000000000003E-2</v>
      </c>
      <c r="M56" s="4">
        <v>100.191</v>
      </c>
      <c r="N56" s="4">
        <v>72.218781509899316</v>
      </c>
      <c r="O56" s="4">
        <v>27.454064988293148</v>
      </c>
      <c r="P56" s="4">
        <v>0.3271535018075325</v>
      </c>
    </row>
    <row r="57" spans="1:16" x14ac:dyDescent="0.2">
      <c r="A57" s="3" t="s">
        <v>820</v>
      </c>
      <c r="B57" s="4">
        <v>46.619</v>
      </c>
      <c r="C57" s="4">
        <v>4.8000000000000001E-2</v>
      </c>
      <c r="D57" s="4">
        <v>33.765999999999998</v>
      </c>
      <c r="E57" s="4">
        <v>0.435</v>
      </c>
      <c r="F57" s="4">
        <v>0</v>
      </c>
      <c r="G57" s="4">
        <v>0.157</v>
      </c>
      <c r="H57" s="4">
        <v>17.562000000000001</v>
      </c>
      <c r="I57" s="4">
        <v>1.6160000000000001</v>
      </c>
      <c r="J57" s="4">
        <v>6.5000000000000002E-2</v>
      </c>
      <c r="K57" s="4">
        <v>5.1999999999999998E-2</v>
      </c>
      <c r="L57" s="4">
        <v>5.1999999999999998E-2</v>
      </c>
      <c r="M57" s="4">
        <v>100.38200000000001</v>
      </c>
      <c r="N57" s="4">
        <v>85.470192642369696</v>
      </c>
      <c r="O57" s="4">
        <v>14.231676641551822</v>
      </c>
      <c r="P57" s="4">
        <v>0.29813071607846964</v>
      </c>
    </row>
    <row r="58" spans="1:16" x14ac:dyDescent="0.2">
      <c r="A58" s="3" t="s">
        <v>821</v>
      </c>
      <c r="B58" s="4">
        <v>46.963000000000001</v>
      </c>
      <c r="C58" s="4">
        <v>1.9E-2</v>
      </c>
      <c r="D58" s="4">
        <v>33.283999999999999</v>
      </c>
      <c r="E58" s="4">
        <v>0.56699999999999995</v>
      </c>
      <c r="F58" s="4">
        <v>0</v>
      </c>
      <c r="G58" s="4">
        <v>0.16700000000000001</v>
      </c>
      <c r="H58" s="4">
        <v>17.366</v>
      </c>
      <c r="I58" s="4">
        <v>1.611</v>
      </c>
      <c r="J58" s="4">
        <v>7.4999999999999997E-2</v>
      </c>
      <c r="K58" s="4">
        <v>4.4999999999999998E-2</v>
      </c>
      <c r="L58" s="4">
        <v>8.5999999999999993E-2</v>
      </c>
      <c r="M58" s="4">
        <v>100.24</v>
      </c>
      <c r="N58" s="4">
        <v>85.402832900497245</v>
      </c>
      <c r="O58" s="4">
        <v>14.33646311813381</v>
      </c>
      <c r="P58" s="4">
        <v>0.26070398136894146</v>
      </c>
    </row>
    <row r="59" spans="1:16" x14ac:dyDescent="0.2">
      <c r="A59" s="3" t="s">
        <v>822</v>
      </c>
      <c r="B59" s="4">
        <v>47.252000000000002</v>
      </c>
      <c r="C59" s="4">
        <v>6.3E-2</v>
      </c>
      <c r="D59" s="4">
        <v>33.045000000000002</v>
      </c>
      <c r="E59" s="4">
        <v>0.71299999999999997</v>
      </c>
      <c r="F59" s="4">
        <v>6.0000000000000001E-3</v>
      </c>
      <c r="G59" s="4">
        <v>0.189</v>
      </c>
      <c r="H59" s="4">
        <v>17.015000000000001</v>
      </c>
      <c r="I59" s="4">
        <v>1.8120000000000001</v>
      </c>
      <c r="J59" s="4">
        <v>3.9E-2</v>
      </c>
      <c r="K59" s="4">
        <v>7.0999999999999994E-2</v>
      </c>
      <c r="L59" s="4">
        <v>0</v>
      </c>
      <c r="M59" s="4">
        <v>100.206</v>
      </c>
      <c r="N59" s="4">
        <v>83.498663310211825</v>
      </c>
      <c r="O59" s="4">
        <v>16.090878818959414</v>
      </c>
      <c r="P59" s="4">
        <v>0.4104578708287705</v>
      </c>
    </row>
    <row r="60" spans="1:16" x14ac:dyDescent="0.2">
      <c r="A60" s="3" t="s">
        <v>823</v>
      </c>
      <c r="B60" s="4">
        <v>47.128</v>
      </c>
      <c r="C60" s="4">
        <v>1.7999999999999999E-2</v>
      </c>
      <c r="D60" s="4">
        <v>33.356999999999999</v>
      </c>
      <c r="E60" s="4">
        <v>0.52800000000000002</v>
      </c>
      <c r="F60" s="4">
        <v>0</v>
      </c>
      <c r="G60" s="4">
        <v>0.14000000000000001</v>
      </c>
      <c r="H60" s="4">
        <v>17.277999999999999</v>
      </c>
      <c r="I60" s="4">
        <v>1.7250000000000001</v>
      </c>
      <c r="J60" s="4">
        <v>3.7999999999999999E-2</v>
      </c>
      <c r="K60" s="4">
        <v>6.4000000000000001E-2</v>
      </c>
      <c r="L60" s="4">
        <v>0.13100000000000001</v>
      </c>
      <c r="M60" s="4">
        <v>100.44499999999999</v>
      </c>
      <c r="N60" s="4">
        <v>84.386276137828233</v>
      </c>
      <c r="O60" s="4">
        <v>15.24549231191501</v>
      </c>
      <c r="P60" s="4">
        <v>0.36823155025675303</v>
      </c>
    </row>
    <row r="61" spans="1:16" x14ac:dyDescent="0.2">
      <c r="A61" s="3" t="s">
        <v>824</v>
      </c>
      <c r="B61" s="4">
        <v>46.088000000000001</v>
      </c>
      <c r="C61" s="4">
        <v>0.03</v>
      </c>
      <c r="D61" s="4">
        <v>33.682000000000002</v>
      </c>
      <c r="E61" s="4">
        <v>0.435</v>
      </c>
      <c r="F61" s="4">
        <v>0</v>
      </c>
      <c r="G61" s="4">
        <v>0.128</v>
      </c>
      <c r="H61" s="4">
        <v>17.510999999999999</v>
      </c>
      <c r="I61" s="4">
        <v>1.5329999999999999</v>
      </c>
      <c r="J61" s="4">
        <v>5.5E-2</v>
      </c>
      <c r="K61" s="4">
        <v>2.5999999999999999E-2</v>
      </c>
      <c r="L61" s="4">
        <v>0.08</v>
      </c>
      <c r="M61" s="4">
        <v>99.57</v>
      </c>
      <c r="N61" s="4">
        <v>86.194458488798801</v>
      </c>
      <c r="O61" s="4">
        <v>13.654775163195081</v>
      </c>
      <c r="P61" s="4">
        <v>0.15076634800612007</v>
      </c>
    </row>
    <row r="62" spans="1:16" x14ac:dyDescent="0.2">
      <c r="A62" s="3" t="s">
        <v>825</v>
      </c>
      <c r="B62" s="4">
        <v>47.316000000000003</v>
      </c>
      <c r="C62" s="4">
        <v>6.0999999999999999E-2</v>
      </c>
      <c r="D62" s="4">
        <v>32.442999999999998</v>
      </c>
      <c r="E62" s="4">
        <v>0.69599999999999995</v>
      </c>
      <c r="F62" s="4">
        <v>0.03</v>
      </c>
      <c r="G62" s="4">
        <v>0.155</v>
      </c>
      <c r="H62" s="4">
        <v>17.321999999999999</v>
      </c>
      <c r="I62" s="4">
        <v>1.911</v>
      </c>
      <c r="J62" s="4">
        <v>0.02</v>
      </c>
      <c r="K62" s="4">
        <v>5.3999999999999999E-2</v>
      </c>
      <c r="L62" s="4">
        <v>4.4999999999999998E-2</v>
      </c>
      <c r="M62" s="4">
        <v>100.077</v>
      </c>
      <c r="N62" s="4">
        <v>83.10428011931937</v>
      </c>
      <c r="O62" s="4">
        <v>16.590521807836001</v>
      </c>
      <c r="P62" s="4">
        <v>0.3051980728446228</v>
      </c>
    </row>
    <row r="63" spans="1:16" x14ac:dyDescent="0.2">
      <c r="A63" s="3" t="s">
        <v>826</v>
      </c>
      <c r="B63" s="4">
        <v>47.834000000000003</v>
      </c>
      <c r="C63" s="4">
        <v>1.4999999999999999E-2</v>
      </c>
      <c r="D63" s="4">
        <v>33.014000000000003</v>
      </c>
      <c r="E63" s="4">
        <v>0.50600000000000001</v>
      </c>
      <c r="F63" s="4">
        <v>2.4E-2</v>
      </c>
      <c r="G63" s="4">
        <v>0.17499999999999999</v>
      </c>
      <c r="H63" s="4">
        <v>17.079999999999998</v>
      </c>
      <c r="I63" s="4">
        <v>1.887</v>
      </c>
      <c r="J63" s="4">
        <v>3.5000000000000003E-2</v>
      </c>
      <c r="K63" s="4">
        <v>3.1E-2</v>
      </c>
      <c r="L63" s="4">
        <v>0.14399999999999999</v>
      </c>
      <c r="M63" s="4">
        <v>100.795</v>
      </c>
      <c r="N63" s="4">
        <v>83.190594453804934</v>
      </c>
      <c r="O63" s="4">
        <v>16.631532261636067</v>
      </c>
      <c r="P63" s="4">
        <v>0.1778732845589924</v>
      </c>
    </row>
    <row r="64" spans="1:16" x14ac:dyDescent="0.2">
      <c r="A64" s="3" t="s">
        <v>827</v>
      </c>
      <c r="B64" s="4">
        <v>46.784999999999997</v>
      </c>
      <c r="C64" s="4">
        <v>7.4999999999999997E-2</v>
      </c>
      <c r="D64" s="4">
        <v>33.542999999999999</v>
      </c>
      <c r="E64" s="4">
        <v>0.72</v>
      </c>
      <c r="F64" s="4">
        <v>3.2000000000000001E-2</v>
      </c>
      <c r="G64" s="4">
        <v>6.2E-2</v>
      </c>
      <c r="H64" s="4">
        <v>17.82</v>
      </c>
      <c r="I64" s="4">
        <v>1.4830000000000001</v>
      </c>
      <c r="J64" s="4">
        <v>0.104</v>
      </c>
      <c r="K64" s="4">
        <v>5.5E-2</v>
      </c>
      <c r="L64" s="4">
        <v>0.17</v>
      </c>
      <c r="M64" s="4">
        <v>100.864</v>
      </c>
      <c r="N64" s="4">
        <v>86.637854684298986</v>
      </c>
      <c r="O64" s="4">
        <v>13.047134584211801</v>
      </c>
      <c r="P64" s="4">
        <v>0.31501073148921721</v>
      </c>
    </row>
    <row r="65" spans="1:16" x14ac:dyDescent="0.2">
      <c r="A65" s="3" t="s">
        <v>828</v>
      </c>
      <c r="B65" s="4">
        <v>47.177</v>
      </c>
      <c r="C65" s="4">
        <v>0</v>
      </c>
      <c r="D65" s="4">
        <v>33.204999999999998</v>
      </c>
      <c r="E65" s="4">
        <v>0.53</v>
      </c>
      <c r="F65" s="4">
        <v>0</v>
      </c>
      <c r="G65" s="4">
        <v>0.13500000000000001</v>
      </c>
      <c r="H65" s="4">
        <v>17.343</v>
      </c>
      <c r="I65" s="4">
        <v>1.6379999999999999</v>
      </c>
      <c r="J65" s="4">
        <v>0</v>
      </c>
      <c r="K65" s="4">
        <v>3.0000000000000001E-3</v>
      </c>
      <c r="L65" s="4">
        <v>0</v>
      </c>
      <c r="M65" s="4">
        <v>100.03100000000001</v>
      </c>
      <c r="N65" s="4">
        <v>85.388908802606394</v>
      </c>
      <c r="O65" s="4">
        <v>14.593690719988759</v>
      </c>
      <c r="P65" s="4">
        <v>1.740047740485539E-2</v>
      </c>
    </row>
    <row r="66" spans="1:16" x14ac:dyDescent="0.2">
      <c r="A66" s="3" t="s">
        <v>829</v>
      </c>
      <c r="B66" s="4">
        <v>47.375999999999998</v>
      </c>
      <c r="C66" s="4">
        <v>7.0000000000000001E-3</v>
      </c>
      <c r="D66" s="4">
        <v>33.146000000000001</v>
      </c>
      <c r="E66" s="4">
        <v>0.61399999999999999</v>
      </c>
      <c r="F66" s="4">
        <v>3.0000000000000001E-3</v>
      </c>
      <c r="G66" s="4">
        <v>0.106</v>
      </c>
      <c r="H66" s="4">
        <v>17.295000000000002</v>
      </c>
      <c r="I66" s="4">
        <v>1.77</v>
      </c>
      <c r="J66" s="4">
        <v>3.6999999999999998E-2</v>
      </c>
      <c r="K66" s="4">
        <v>3.2000000000000001E-2</v>
      </c>
      <c r="L66" s="4">
        <v>2.9000000000000001E-2</v>
      </c>
      <c r="M66" s="4">
        <v>100.474</v>
      </c>
      <c r="N66" s="4">
        <v>84.219491756410264</v>
      </c>
      <c r="O66" s="4">
        <v>15.596936979812313</v>
      </c>
      <c r="P66" s="4">
        <v>0.18357126377742558</v>
      </c>
    </row>
    <row r="67" spans="1:16" x14ac:dyDescent="0.2">
      <c r="A67" s="3" t="s">
        <v>830</v>
      </c>
      <c r="B67" s="4">
        <v>48.484999999999999</v>
      </c>
      <c r="C67" s="4">
        <v>1.6E-2</v>
      </c>
      <c r="D67" s="4">
        <v>32.097000000000001</v>
      </c>
      <c r="E67" s="4">
        <v>0.53100000000000003</v>
      </c>
      <c r="F67" s="4">
        <v>2E-3</v>
      </c>
      <c r="G67" s="4">
        <v>0.20100000000000001</v>
      </c>
      <c r="H67" s="4">
        <v>16.059000000000001</v>
      </c>
      <c r="I67" s="4">
        <v>2.2869999999999999</v>
      </c>
      <c r="J67" s="4">
        <v>4.0000000000000001E-3</v>
      </c>
      <c r="K67" s="4">
        <v>4.8000000000000001E-2</v>
      </c>
      <c r="L67" s="4">
        <v>1.6E-2</v>
      </c>
      <c r="M67" s="4">
        <v>99.781999999999996</v>
      </c>
      <c r="N67" s="4">
        <v>79.287964983953643</v>
      </c>
      <c r="O67" s="4">
        <v>20.432849630788713</v>
      </c>
      <c r="P67" s="4">
        <v>0.27918538525763464</v>
      </c>
    </row>
    <row r="68" spans="1:16" x14ac:dyDescent="0.2">
      <c r="A68" s="3" t="s">
        <v>831</v>
      </c>
      <c r="B68" s="4">
        <v>46.604999999999997</v>
      </c>
      <c r="C68" s="4">
        <v>8.0000000000000002E-3</v>
      </c>
      <c r="D68" s="4">
        <v>33.664999999999999</v>
      </c>
      <c r="E68" s="4">
        <v>0.58899999999999997</v>
      </c>
      <c r="F68" s="4">
        <v>0</v>
      </c>
      <c r="G68" s="4">
        <v>0.13400000000000001</v>
      </c>
      <c r="H68" s="4">
        <v>17.751000000000001</v>
      </c>
      <c r="I68" s="4">
        <v>1.415</v>
      </c>
      <c r="J68" s="4">
        <v>5.2999999999999999E-2</v>
      </c>
      <c r="K68" s="4">
        <v>3.4000000000000002E-2</v>
      </c>
      <c r="L68" s="4">
        <v>5.5E-2</v>
      </c>
      <c r="M68" s="4">
        <v>100.333</v>
      </c>
      <c r="N68" s="4">
        <v>87.221699316681452</v>
      </c>
      <c r="O68" s="4">
        <v>12.581492430314107</v>
      </c>
      <c r="P68" s="4">
        <v>0.19680825300442906</v>
      </c>
    </row>
    <row r="69" spans="1:16" x14ac:dyDescent="0.2">
      <c r="A69" s="3" t="s">
        <v>832</v>
      </c>
      <c r="B69" s="4">
        <v>47.277999999999999</v>
      </c>
      <c r="C69" s="4">
        <v>3.9E-2</v>
      </c>
      <c r="D69" s="4">
        <v>33.47</v>
      </c>
      <c r="E69" s="4">
        <v>0.79400000000000004</v>
      </c>
      <c r="F69" s="4">
        <v>0</v>
      </c>
      <c r="G69" s="4">
        <v>0.11600000000000001</v>
      </c>
      <c r="H69" s="4">
        <v>17.292999999999999</v>
      </c>
      <c r="I69" s="4">
        <v>1.7210000000000001</v>
      </c>
      <c r="J69" s="4">
        <v>0</v>
      </c>
      <c r="K69" s="4">
        <v>4.1000000000000002E-2</v>
      </c>
      <c r="L69" s="4">
        <v>4.3999999999999997E-2</v>
      </c>
      <c r="M69" s="4">
        <v>100.8</v>
      </c>
      <c r="N69" s="4">
        <v>84.539362568581453</v>
      </c>
      <c r="O69" s="4">
        <v>15.224516137890381</v>
      </c>
      <c r="P69" s="4">
        <v>0.23612129352817771</v>
      </c>
    </row>
    <row r="70" spans="1:16" x14ac:dyDescent="0.2">
      <c r="A70" s="3" t="s">
        <v>833</v>
      </c>
      <c r="B70" s="4">
        <v>47.091000000000001</v>
      </c>
      <c r="C70" s="4">
        <v>1.7999999999999999E-2</v>
      </c>
      <c r="D70" s="4">
        <v>33.308</v>
      </c>
      <c r="E70" s="4">
        <v>0.57899999999999996</v>
      </c>
      <c r="F70" s="4">
        <v>0</v>
      </c>
      <c r="G70" s="4">
        <v>0.13800000000000001</v>
      </c>
      <c r="H70" s="4">
        <v>17.456</v>
      </c>
      <c r="I70" s="4">
        <v>1.6919999999999999</v>
      </c>
      <c r="J70" s="4">
        <v>2E-3</v>
      </c>
      <c r="K70" s="4">
        <v>4.2000000000000003E-2</v>
      </c>
      <c r="L70" s="4">
        <v>9.6000000000000002E-2</v>
      </c>
      <c r="M70" s="4">
        <v>100.428</v>
      </c>
      <c r="N70" s="4">
        <v>84.8727514158779</v>
      </c>
      <c r="O70" s="4">
        <v>14.886681885563476</v>
      </c>
      <c r="P70" s="4">
        <v>0.24056669855861784</v>
      </c>
    </row>
    <row r="71" spans="1:16" x14ac:dyDescent="0.2">
      <c r="A71" s="3" t="s">
        <v>834</v>
      </c>
      <c r="B71" s="4">
        <v>46.353000000000002</v>
      </c>
      <c r="C71" s="4">
        <v>3.5999999999999997E-2</v>
      </c>
      <c r="D71" s="4">
        <v>33.264000000000003</v>
      </c>
      <c r="E71" s="4">
        <v>0.46300000000000002</v>
      </c>
      <c r="F71" s="4">
        <v>0</v>
      </c>
      <c r="G71" s="4">
        <v>0.11700000000000001</v>
      </c>
      <c r="H71" s="4">
        <v>17.581</v>
      </c>
      <c r="I71" s="4">
        <v>1.524</v>
      </c>
      <c r="J71" s="4">
        <v>0</v>
      </c>
      <c r="K71" s="4">
        <v>4.2000000000000003E-2</v>
      </c>
      <c r="L71" s="4">
        <v>0</v>
      </c>
      <c r="M71" s="4">
        <v>99.382000000000005</v>
      </c>
      <c r="N71" s="4">
        <v>86.231023631621767</v>
      </c>
      <c r="O71" s="4">
        <v>13.526297518742188</v>
      </c>
      <c r="P71" s="4">
        <v>0.24267884963604858</v>
      </c>
    </row>
    <row r="72" spans="1:16" x14ac:dyDescent="0.2">
      <c r="A72" s="3" t="s">
        <v>835</v>
      </c>
      <c r="B72" s="4">
        <v>48.087000000000003</v>
      </c>
      <c r="C72" s="4">
        <v>5.2999999999999999E-2</v>
      </c>
      <c r="D72" s="4">
        <v>32.814999999999998</v>
      </c>
      <c r="E72" s="4">
        <v>0.69699999999999995</v>
      </c>
      <c r="F72" s="4">
        <v>0</v>
      </c>
      <c r="G72" s="4">
        <v>9.0999999999999998E-2</v>
      </c>
      <c r="H72" s="4">
        <v>16.693000000000001</v>
      </c>
      <c r="I72" s="4">
        <v>2.0249999999999999</v>
      </c>
      <c r="J72" s="4">
        <v>2.5999999999999999E-2</v>
      </c>
      <c r="K72" s="4">
        <v>5.5E-2</v>
      </c>
      <c r="L72" s="4">
        <v>7.0000000000000001E-3</v>
      </c>
      <c r="M72" s="4">
        <v>100.583</v>
      </c>
      <c r="N72" s="4">
        <v>81.739639110597281</v>
      </c>
      <c r="O72" s="4">
        <v>17.943094780957374</v>
      </c>
      <c r="P72" s="4">
        <v>0.31726610844534153</v>
      </c>
    </row>
    <row r="73" spans="1:16" x14ac:dyDescent="0.2">
      <c r="A73" s="3" t="s">
        <v>836</v>
      </c>
      <c r="B73" s="4">
        <v>47.021999999999998</v>
      </c>
      <c r="C73" s="4">
        <v>5.7000000000000002E-2</v>
      </c>
      <c r="D73" s="4">
        <v>33.265999999999998</v>
      </c>
      <c r="E73" s="4">
        <v>0.70599999999999996</v>
      </c>
      <c r="F73" s="4">
        <v>6.0000000000000001E-3</v>
      </c>
      <c r="G73" s="4">
        <v>9.2999999999999999E-2</v>
      </c>
      <c r="H73" s="4">
        <v>17.065000000000001</v>
      </c>
      <c r="I73" s="4">
        <v>1.6459999999999999</v>
      </c>
      <c r="J73" s="4">
        <v>0.155</v>
      </c>
      <c r="K73" s="4">
        <v>2.5000000000000001E-2</v>
      </c>
      <c r="L73" s="4">
        <v>1E-3</v>
      </c>
      <c r="M73" s="4">
        <v>100.071</v>
      </c>
      <c r="N73" s="4">
        <v>85.014722239966218</v>
      </c>
      <c r="O73" s="4">
        <v>14.838557352082995</v>
      </c>
      <c r="P73" s="4">
        <v>0.14672040795077113</v>
      </c>
    </row>
    <row r="74" spans="1:16" x14ac:dyDescent="0.2">
      <c r="A74" s="3" t="s">
        <v>837</v>
      </c>
      <c r="B74" s="4">
        <v>48.719000000000001</v>
      </c>
      <c r="C74" s="4">
        <v>0.08</v>
      </c>
      <c r="D74" s="4">
        <v>32.805</v>
      </c>
      <c r="E74" s="4">
        <v>0.61799999999999999</v>
      </c>
      <c r="F74" s="4">
        <v>0.02</v>
      </c>
      <c r="G74" s="4">
        <v>9.1999999999999998E-2</v>
      </c>
      <c r="H74" s="4">
        <v>16.727</v>
      </c>
      <c r="I74" s="4">
        <v>2.0169999999999999</v>
      </c>
      <c r="J74" s="4">
        <v>0.1</v>
      </c>
      <c r="K74" s="4">
        <v>5.0999999999999997E-2</v>
      </c>
      <c r="L74" s="4">
        <v>0.05</v>
      </c>
      <c r="M74" s="4">
        <v>101.351</v>
      </c>
      <c r="N74" s="4">
        <v>81.846765055417151</v>
      </c>
      <c r="O74" s="4">
        <v>17.859255945016926</v>
      </c>
      <c r="P74" s="4">
        <v>0.29397899956594059</v>
      </c>
    </row>
    <row r="75" spans="1:16" x14ac:dyDescent="0.2">
      <c r="A75" s="3" t="s">
        <v>838</v>
      </c>
      <c r="B75" s="4">
        <v>46.787999999999997</v>
      </c>
      <c r="C75" s="4">
        <v>2.1999999999999999E-2</v>
      </c>
      <c r="D75" s="4">
        <v>33.552999999999997</v>
      </c>
      <c r="E75" s="4">
        <v>0.59499999999999997</v>
      </c>
      <c r="F75" s="4">
        <v>0</v>
      </c>
      <c r="G75" s="4">
        <v>9.8000000000000004E-2</v>
      </c>
      <c r="H75" s="4">
        <v>17.777999999999999</v>
      </c>
      <c r="I75" s="4">
        <v>1.621</v>
      </c>
      <c r="J75" s="4">
        <v>0</v>
      </c>
      <c r="K75" s="4">
        <v>5.3999999999999999E-2</v>
      </c>
      <c r="L75" s="4">
        <v>5.8000000000000003E-2</v>
      </c>
      <c r="M75" s="4">
        <v>100.56699999999999</v>
      </c>
      <c r="N75" s="4">
        <v>85.574344366476382</v>
      </c>
      <c r="O75" s="4">
        <v>14.119447228049514</v>
      </c>
      <c r="P75" s="4">
        <v>0.30620840547408912</v>
      </c>
    </row>
    <row r="76" spans="1:16" x14ac:dyDescent="0.2">
      <c r="A76" s="3" t="s">
        <v>839</v>
      </c>
      <c r="B76" s="4">
        <v>47.704000000000001</v>
      </c>
      <c r="C76" s="4">
        <v>0.03</v>
      </c>
      <c r="D76" s="4">
        <v>33.229999999999997</v>
      </c>
      <c r="E76" s="4">
        <v>0.61399999999999999</v>
      </c>
      <c r="F76" s="4">
        <v>0</v>
      </c>
      <c r="G76" s="4">
        <v>0.14199999999999999</v>
      </c>
      <c r="H76" s="4">
        <v>16.923999999999999</v>
      </c>
      <c r="I76" s="4">
        <v>1.8919999999999999</v>
      </c>
      <c r="J76" s="4">
        <v>9.2999999999999999E-2</v>
      </c>
      <c r="K76" s="4">
        <v>6.6000000000000003E-2</v>
      </c>
      <c r="L76" s="4">
        <v>3.3000000000000002E-2</v>
      </c>
      <c r="M76" s="4">
        <v>100.73</v>
      </c>
      <c r="N76" s="4">
        <v>82.857429334990655</v>
      </c>
      <c r="O76" s="4">
        <v>16.761912593035913</v>
      </c>
      <c r="P76" s="4">
        <v>0.38065807197341983</v>
      </c>
    </row>
    <row r="77" spans="1:16" x14ac:dyDescent="0.2">
      <c r="A77" s="3" t="s">
        <v>840</v>
      </c>
      <c r="B77" s="4">
        <v>48.122999999999998</v>
      </c>
      <c r="C77" s="4">
        <v>5.2999999999999999E-2</v>
      </c>
      <c r="D77" s="4">
        <v>32.911000000000001</v>
      </c>
      <c r="E77" s="4">
        <v>0.629</v>
      </c>
      <c r="F77" s="4">
        <v>2.5999999999999999E-2</v>
      </c>
      <c r="G77" s="4">
        <v>0.10100000000000001</v>
      </c>
      <c r="H77" s="4">
        <v>16.324999999999999</v>
      </c>
      <c r="I77" s="4">
        <v>2.04</v>
      </c>
      <c r="J77" s="4">
        <v>9.9000000000000005E-2</v>
      </c>
      <c r="K77" s="4">
        <v>8.5999999999999993E-2</v>
      </c>
      <c r="L77" s="4">
        <v>6.0999999999999999E-2</v>
      </c>
      <c r="M77" s="4">
        <v>100.456</v>
      </c>
      <c r="N77" s="4">
        <v>81.146950863112664</v>
      </c>
      <c r="O77" s="4">
        <v>18.349455613019579</v>
      </c>
      <c r="P77" s="4">
        <v>0.50359352386776157</v>
      </c>
    </row>
    <row r="78" spans="1:16" x14ac:dyDescent="0.2">
      <c r="A78" s="3" t="s">
        <v>841</v>
      </c>
      <c r="B78" s="4">
        <v>48.015000000000001</v>
      </c>
      <c r="C78" s="4">
        <v>6.2E-2</v>
      </c>
      <c r="D78" s="4">
        <v>32.973999999999997</v>
      </c>
      <c r="E78" s="4">
        <v>0.58899999999999997</v>
      </c>
      <c r="F78" s="4">
        <v>0.03</v>
      </c>
      <c r="G78" s="4">
        <v>0.17</v>
      </c>
      <c r="H78" s="4">
        <v>16.536999999999999</v>
      </c>
      <c r="I78" s="4">
        <v>2.036</v>
      </c>
      <c r="J78" s="4">
        <v>3.3000000000000002E-2</v>
      </c>
      <c r="K78" s="4">
        <v>4.3999999999999997E-2</v>
      </c>
      <c r="L78" s="4">
        <v>0</v>
      </c>
      <c r="M78" s="4">
        <v>100.49</v>
      </c>
      <c r="N78" s="4">
        <v>81.571118513874382</v>
      </c>
      <c r="O78" s="4">
        <v>18.173202499035575</v>
      </c>
      <c r="P78" s="4">
        <v>0.25567898709003734</v>
      </c>
    </row>
    <row r="79" spans="1:16" x14ac:dyDescent="0.2">
      <c r="A79" s="3" t="s">
        <v>842</v>
      </c>
      <c r="B79" s="4">
        <v>46.999000000000002</v>
      </c>
      <c r="C79" s="4">
        <v>3.5000000000000003E-2</v>
      </c>
      <c r="D79" s="4">
        <v>33.536000000000001</v>
      </c>
      <c r="E79" s="4">
        <v>0.497</v>
      </c>
      <c r="F79" s="4">
        <v>1.0999999999999999E-2</v>
      </c>
      <c r="G79" s="4">
        <v>0.11700000000000001</v>
      </c>
      <c r="H79" s="4">
        <v>17.23</v>
      </c>
      <c r="I79" s="4">
        <v>1.7529999999999999</v>
      </c>
      <c r="J79" s="4">
        <v>0</v>
      </c>
      <c r="K79" s="4">
        <v>2.9000000000000001E-2</v>
      </c>
      <c r="L79" s="4">
        <v>4.1000000000000002E-2</v>
      </c>
      <c r="M79" s="4">
        <v>100.289</v>
      </c>
      <c r="N79" s="4">
        <v>84.310639259608024</v>
      </c>
      <c r="O79" s="4">
        <v>15.522190959879373</v>
      </c>
      <c r="P79" s="4">
        <v>0.16716978051260151</v>
      </c>
    </row>
    <row r="80" spans="1:16" x14ac:dyDescent="0.2">
      <c r="A80" s="3" t="s">
        <v>843</v>
      </c>
      <c r="B80" s="4">
        <v>46.948999999999998</v>
      </c>
      <c r="C80" s="4">
        <v>0</v>
      </c>
      <c r="D80" s="4">
        <v>33.798000000000002</v>
      </c>
      <c r="E80" s="4">
        <v>0.51300000000000001</v>
      </c>
      <c r="F80" s="4">
        <v>0</v>
      </c>
      <c r="G80" s="4">
        <v>0.19700000000000001</v>
      </c>
      <c r="H80" s="4">
        <v>17.738</v>
      </c>
      <c r="I80" s="4">
        <v>1.478</v>
      </c>
      <c r="J80" s="4">
        <v>6.0999999999999999E-2</v>
      </c>
      <c r="K80" s="4">
        <v>2.7E-2</v>
      </c>
      <c r="L80" s="4">
        <v>4.3999999999999997E-2</v>
      </c>
      <c r="M80" s="4">
        <v>100.807</v>
      </c>
      <c r="N80" s="4">
        <v>86.762386210054601</v>
      </c>
      <c r="O80" s="4">
        <v>13.082033967683596</v>
      </c>
      <c r="P80" s="4">
        <v>0.15557982226181288</v>
      </c>
    </row>
    <row r="81" spans="1:16" x14ac:dyDescent="0.2">
      <c r="A81" s="3" t="s">
        <v>844</v>
      </c>
      <c r="B81" s="4">
        <v>46.734999999999999</v>
      </c>
      <c r="C81" s="4">
        <v>0</v>
      </c>
      <c r="D81" s="4">
        <v>33.936</v>
      </c>
      <c r="E81" s="4">
        <v>0.41</v>
      </c>
      <c r="F81" s="4">
        <v>0</v>
      </c>
      <c r="G81" s="4">
        <v>0.16500000000000001</v>
      </c>
      <c r="H81" s="4">
        <v>17.55</v>
      </c>
      <c r="I81" s="4">
        <v>1.69</v>
      </c>
      <c r="J81" s="4">
        <v>2.8000000000000001E-2</v>
      </c>
      <c r="K81" s="4">
        <v>2E-3</v>
      </c>
      <c r="L81" s="4">
        <v>2.5000000000000001E-2</v>
      </c>
      <c r="M81" s="4">
        <v>100.545</v>
      </c>
      <c r="N81" s="4">
        <v>85.150691562182672</v>
      </c>
      <c r="O81" s="4">
        <v>14.83787692457077</v>
      </c>
      <c r="P81" s="4">
        <v>1.1431513246550472E-2</v>
      </c>
    </row>
    <row r="82" spans="1:16" x14ac:dyDescent="0.2">
      <c r="A82" s="3" t="s">
        <v>845</v>
      </c>
      <c r="B82" s="4">
        <v>46.841999999999999</v>
      </c>
      <c r="C82" s="4">
        <v>5.8999999999999997E-2</v>
      </c>
      <c r="D82" s="4">
        <v>33.781999999999996</v>
      </c>
      <c r="E82" s="4">
        <v>0.54700000000000004</v>
      </c>
      <c r="F82" s="4">
        <v>1.2E-2</v>
      </c>
      <c r="G82" s="4">
        <v>0.14000000000000001</v>
      </c>
      <c r="H82" s="4">
        <v>17.728999999999999</v>
      </c>
      <c r="I82" s="4">
        <v>1.5049999999999999</v>
      </c>
      <c r="J82" s="4">
        <v>0</v>
      </c>
      <c r="K82" s="4">
        <v>8.9999999999999993E-3</v>
      </c>
      <c r="L82" s="4">
        <v>0</v>
      </c>
      <c r="M82" s="4">
        <v>100.696</v>
      </c>
      <c r="N82" s="4">
        <v>86.63931468311398</v>
      </c>
      <c r="O82" s="4">
        <v>13.308872649925144</v>
      </c>
      <c r="P82" s="4">
        <v>5.1812666960879043E-2</v>
      </c>
    </row>
    <row r="83" spans="1:16" x14ac:dyDescent="0.2">
      <c r="A83" s="3" t="s">
        <v>846</v>
      </c>
      <c r="B83" s="4">
        <v>47.758000000000003</v>
      </c>
      <c r="C83" s="4">
        <v>0</v>
      </c>
      <c r="D83" s="4">
        <v>33.363999999999997</v>
      </c>
      <c r="E83" s="4">
        <v>0.47899999999999998</v>
      </c>
      <c r="F83" s="4">
        <v>3.0000000000000001E-3</v>
      </c>
      <c r="G83" s="4">
        <v>0.221</v>
      </c>
      <c r="H83" s="4">
        <v>17.347999999999999</v>
      </c>
      <c r="I83" s="4">
        <v>1.7050000000000001</v>
      </c>
      <c r="J83" s="4">
        <v>0</v>
      </c>
      <c r="K83" s="4">
        <v>4.2999999999999997E-2</v>
      </c>
      <c r="L83" s="4">
        <v>3.4000000000000002E-2</v>
      </c>
      <c r="M83" s="4">
        <v>100.99299999999999</v>
      </c>
      <c r="N83" s="4">
        <v>84.690643003941119</v>
      </c>
      <c r="O83" s="4">
        <v>15.062060967494173</v>
      </c>
      <c r="P83" s="4">
        <v>0.24729602856470612</v>
      </c>
    </row>
    <row r="84" spans="1:16" x14ac:dyDescent="0.2">
      <c r="A84" s="3" t="s">
        <v>847</v>
      </c>
      <c r="B84" s="4">
        <v>46.981999999999999</v>
      </c>
      <c r="C84" s="4">
        <v>2.8000000000000001E-2</v>
      </c>
      <c r="D84" s="4">
        <v>33.762999999999998</v>
      </c>
      <c r="E84" s="4">
        <v>0.45400000000000001</v>
      </c>
      <c r="F84" s="4">
        <v>8.9999999999999993E-3</v>
      </c>
      <c r="G84" s="4">
        <v>0.183</v>
      </c>
      <c r="H84" s="4">
        <v>17.116</v>
      </c>
      <c r="I84" s="4">
        <v>1.6779999999999999</v>
      </c>
      <c r="J84" s="4">
        <v>6.5000000000000002E-2</v>
      </c>
      <c r="K84" s="4">
        <v>2.8000000000000001E-2</v>
      </c>
      <c r="L84" s="4">
        <v>5.8000000000000003E-2</v>
      </c>
      <c r="M84" s="4">
        <v>100.43600000000001</v>
      </c>
      <c r="N84" s="4">
        <v>84.793816805918169</v>
      </c>
      <c r="O84" s="4">
        <v>15.042771697431798</v>
      </c>
      <c r="P84" s="4">
        <v>0.16341149665003135</v>
      </c>
    </row>
    <row r="85" spans="1:16" x14ac:dyDescent="0.2">
      <c r="A85" s="3" t="s">
        <v>848</v>
      </c>
      <c r="B85" s="4">
        <v>47.048000000000002</v>
      </c>
      <c r="C85" s="4">
        <v>3.1E-2</v>
      </c>
      <c r="D85" s="4">
        <v>33.768999999999998</v>
      </c>
      <c r="E85" s="4">
        <v>0.45400000000000001</v>
      </c>
      <c r="F85" s="4">
        <v>5.0000000000000001E-3</v>
      </c>
      <c r="G85" s="4">
        <v>0.16</v>
      </c>
      <c r="H85" s="4">
        <v>17.433</v>
      </c>
      <c r="I85" s="4">
        <v>1.5369999999999999</v>
      </c>
      <c r="J85" s="4">
        <v>9.2999999999999999E-2</v>
      </c>
      <c r="K85" s="4">
        <v>4.1000000000000002E-2</v>
      </c>
      <c r="L85" s="4">
        <v>0.17599999999999999</v>
      </c>
      <c r="M85" s="4">
        <v>100.747</v>
      </c>
      <c r="N85" s="4">
        <v>86.035355171408895</v>
      </c>
      <c r="O85" s="4">
        <v>13.726274962754337</v>
      </c>
      <c r="P85" s="4">
        <v>0.23836986583678291</v>
      </c>
    </row>
    <row r="86" spans="1:16" x14ac:dyDescent="0.2">
      <c r="A86" s="3" t="s">
        <v>849</v>
      </c>
      <c r="B86" s="4">
        <v>46.915999999999997</v>
      </c>
      <c r="C86" s="4">
        <v>0.02</v>
      </c>
      <c r="D86" s="4">
        <v>33.19</v>
      </c>
      <c r="E86" s="4">
        <v>0.50800000000000001</v>
      </c>
      <c r="F86" s="4">
        <v>3.0000000000000001E-3</v>
      </c>
      <c r="G86" s="4">
        <v>0.19</v>
      </c>
      <c r="H86" s="4">
        <v>17.652999999999999</v>
      </c>
      <c r="I86" s="4">
        <v>1.393</v>
      </c>
      <c r="J86" s="4">
        <v>2.1999999999999999E-2</v>
      </c>
      <c r="K86" s="4">
        <v>0.03</v>
      </c>
      <c r="L86" s="4">
        <v>5.5E-2</v>
      </c>
      <c r="M86" s="4">
        <v>100.011</v>
      </c>
      <c r="N86" s="4">
        <v>87.351891563168166</v>
      </c>
      <c r="O86" s="4">
        <v>12.473229414388944</v>
      </c>
      <c r="P86" s="4">
        <v>0.17487902244287976</v>
      </c>
    </row>
    <row r="87" spans="1:16" x14ac:dyDescent="0.2">
      <c r="A87" s="3" t="s">
        <v>850</v>
      </c>
      <c r="B87" s="4">
        <v>50.975999999999999</v>
      </c>
      <c r="C87" s="4">
        <v>5.7000000000000002E-2</v>
      </c>
      <c r="D87" s="4">
        <v>30.774000000000001</v>
      </c>
      <c r="E87" s="4">
        <v>0.60099999999999998</v>
      </c>
      <c r="F87" s="4">
        <v>0</v>
      </c>
      <c r="G87" s="4">
        <v>0.104</v>
      </c>
      <c r="H87" s="4">
        <v>13.882999999999999</v>
      </c>
      <c r="I87" s="4">
        <v>3.4049999999999998</v>
      </c>
      <c r="J87" s="4">
        <v>0</v>
      </c>
      <c r="K87" s="4">
        <v>5.5E-2</v>
      </c>
      <c r="L87" s="4">
        <v>0</v>
      </c>
      <c r="M87" s="4">
        <v>99.858000000000004</v>
      </c>
      <c r="N87" s="4">
        <v>69.03750715353172</v>
      </c>
      <c r="O87" s="4">
        <v>30.64029165901961</v>
      </c>
      <c r="P87" s="4">
        <v>0.3222011874486776</v>
      </c>
    </row>
    <row r="88" spans="1:16" x14ac:dyDescent="0.2">
      <c r="A88" s="3" t="s">
        <v>851</v>
      </c>
      <c r="B88" s="4">
        <v>48.164999999999999</v>
      </c>
      <c r="C88" s="4">
        <v>6.5000000000000002E-2</v>
      </c>
      <c r="D88" s="4">
        <v>32.857999999999997</v>
      </c>
      <c r="E88" s="4">
        <v>0.64600000000000002</v>
      </c>
      <c r="F88" s="4">
        <v>1.4E-2</v>
      </c>
      <c r="G88" s="4">
        <v>9.2999999999999999E-2</v>
      </c>
      <c r="H88" s="4">
        <v>16.428000000000001</v>
      </c>
      <c r="I88" s="4">
        <v>2.2269999999999999</v>
      </c>
      <c r="J88" s="4">
        <v>0</v>
      </c>
      <c r="K88" s="4">
        <v>5.7000000000000002E-2</v>
      </c>
      <c r="L88" s="4">
        <v>1E-3</v>
      </c>
      <c r="M88" s="4">
        <v>100.64400000000001</v>
      </c>
      <c r="N88" s="4">
        <v>80.038788855441652</v>
      </c>
      <c r="O88" s="4">
        <v>19.63405631237481</v>
      </c>
      <c r="P88" s="4">
        <v>0.32715483218351837</v>
      </c>
    </row>
    <row r="89" spans="1:16" x14ac:dyDescent="0.2">
      <c r="A89" s="3" t="s">
        <v>852</v>
      </c>
      <c r="B89" s="4">
        <v>46.921999999999997</v>
      </c>
      <c r="C89" s="4">
        <v>6.7000000000000004E-2</v>
      </c>
      <c r="D89" s="4">
        <v>33.777999999999999</v>
      </c>
      <c r="E89" s="4">
        <v>0.65100000000000002</v>
      </c>
      <c r="F89" s="4">
        <v>3.7999999999999999E-2</v>
      </c>
      <c r="G89" s="4">
        <v>6.7000000000000004E-2</v>
      </c>
      <c r="H89" s="4">
        <v>17.474</v>
      </c>
      <c r="I89" s="4">
        <v>1.778</v>
      </c>
      <c r="J89" s="4">
        <v>0</v>
      </c>
      <c r="K89" s="4">
        <v>5.8000000000000003E-2</v>
      </c>
      <c r="L89" s="4">
        <v>5.5E-2</v>
      </c>
      <c r="M89" s="4">
        <v>100.95099999999999</v>
      </c>
      <c r="N89" s="4">
        <v>84.172570559193815</v>
      </c>
      <c r="O89" s="4">
        <v>15.498298340138122</v>
      </c>
      <c r="P89" s="4">
        <v>0.32913110066806306</v>
      </c>
    </row>
    <row r="90" spans="1:16" x14ac:dyDescent="0.2">
      <c r="A90" s="3" t="s">
        <v>853</v>
      </c>
      <c r="B90" s="4">
        <v>47.405999999999999</v>
      </c>
      <c r="C90" s="4">
        <v>7.8E-2</v>
      </c>
      <c r="D90" s="4">
        <v>32.962000000000003</v>
      </c>
      <c r="E90" s="4">
        <v>0.68</v>
      </c>
      <c r="F90" s="4">
        <v>4.9000000000000002E-2</v>
      </c>
      <c r="G90" s="4">
        <v>7.0000000000000007E-2</v>
      </c>
      <c r="H90" s="4">
        <v>16.808</v>
      </c>
      <c r="I90" s="4">
        <v>2.1349999999999998</v>
      </c>
      <c r="J90" s="4">
        <v>5.2999999999999999E-2</v>
      </c>
      <c r="K90" s="4">
        <v>5.6000000000000001E-2</v>
      </c>
      <c r="L90" s="4">
        <v>0.14499999999999999</v>
      </c>
      <c r="M90" s="4">
        <v>100.509</v>
      </c>
      <c r="N90" s="4">
        <v>81.051664616887265</v>
      </c>
      <c r="O90" s="4">
        <v>18.630211264904073</v>
      </c>
      <c r="P90" s="4">
        <v>0.31812411820866138</v>
      </c>
    </row>
    <row r="91" spans="1:16" x14ac:dyDescent="0.2">
      <c r="A91" s="3" t="s">
        <v>854</v>
      </c>
      <c r="B91" s="4">
        <v>46.531999999999996</v>
      </c>
      <c r="C91" s="4">
        <v>0.04</v>
      </c>
      <c r="D91" s="4">
        <v>33.789000000000001</v>
      </c>
      <c r="E91" s="4">
        <v>0.56699999999999995</v>
      </c>
      <c r="F91" s="4">
        <v>0</v>
      </c>
      <c r="G91" s="4">
        <v>5.5E-2</v>
      </c>
      <c r="H91" s="4">
        <v>17.837</v>
      </c>
      <c r="I91" s="4">
        <v>1.526</v>
      </c>
      <c r="J91" s="4">
        <v>9.2999999999999999E-2</v>
      </c>
      <c r="K91" s="4">
        <v>4.1000000000000002E-2</v>
      </c>
      <c r="L91" s="4">
        <v>0.11799999999999999</v>
      </c>
      <c r="M91" s="4">
        <v>100.651</v>
      </c>
      <c r="N91" s="4">
        <v>86.391551068135854</v>
      </c>
      <c r="O91" s="4">
        <v>13.374513510604999</v>
      </c>
      <c r="P91" s="4">
        <v>0.23393542125915859</v>
      </c>
    </row>
    <row r="92" spans="1:16" x14ac:dyDescent="0.2">
      <c r="A92" s="3" t="s">
        <v>855</v>
      </c>
      <c r="B92" s="4">
        <v>46.456000000000003</v>
      </c>
      <c r="C92" s="4">
        <v>3.1E-2</v>
      </c>
      <c r="D92" s="4">
        <v>34.110999999999997</v>
      </c>
      <c r="E92" s="4">
        <v>0.58199999999999996</v>
      </c>
      <c r="F92" s="4">
        <v>1.0999999999999999E-2</v>
      </c>
      <c r="G92" s="4">
        <v>3.4000000000000002E-2</v>
      </c>
      <c r="H92" s="4">
        <v>17.713000000000001</v>
      </c>
      <c r="I92" s="4">
        <v>1.5069999999999999</v>
      </c>
      <c r="J92" s="4">
        <v>2.4E-2</v>
      </c>
      <c r="K92" s="4">
        <v>1.4999999999999999E-2</v>
      </c>
      <c r="L92" s="4">
        <v>0.114</v>
      </c>
      <c r="M92" s="4">
        <v>100.68600000000001</v>
      </c>
      <c r="N92" s="4">
        <v>86.583603540271852</v>
      </c>
      <c r="O92" s="4">
        <v>13.330019589691391</v>
      </c>
      <c r="P92" s="4">
        <v>8.6376870036749223E-2</v>
      </c>
    </row>
    <row r="93" spans="1:16" x14ac:dyDescent="0.2">
      <c r="A93" s="3" t="s">
        <v>856</v>
      </c>
      <c r="B93" s="4">
        <v>53.466999999999999</v>
      </c>
      <c r="C93" s="4">
        <v>7.6999999999999999E-2</v>
      </c>
      <c r="D93" s="4">
        <v>29.484000000000002</v>
      </c>
      <c r="E93" s="4">
        <v>0.65500000000000003</v>
      </c>
      <c r="F93" s="4">
        <v>4.5999999999999999E-2</v>
      </c>
      <c r="G93" s="4">
        <v>0.13800000000000001</v>
      </c>
      <c r="H93" s="4">
        <v>12.548</v>
      </c>
      <c r="I93" s="4">
        <v>4.2889999999999997</v>
      </c>
      <c r="J93" s="4">
        <v>0.125</v>
      </c>
      <c r="K93" s="4">
        <v>0.153</v>
      </c>
      <c r="L93" s="4">
        <v>0</v>
      </c>
      <c r="M93" s="4">
        <v>100.986</v>
      </c>
      <c r="N93" s="4">
        <v>61.241236591945636</v>
      </c>
      <c r="O93" s="4">
        <v>37.879085790773161</v>
      </c>
      <c r="P93" s="4">
        <v>0.87967761728119676</v>
      </c>
    </row>
    <row r="94" spans="1:16" x14ac:dyDescent="0.2">
      <c r="A94" s="7" t="s">
        <v>857</v>
      </c>
      <c r="B94" s="8">
        <v>47.026000000000003</v>
      </c>
      <c r="C94" s="8">
        <v>2.5999999999999999E-2</v>
      </c>
      <c r="D94" s="8">
        <v>33.122999999999998</v>
      </c>
      <c r="E94" s="8">
        <v>0.52400000000000002</v>
      </c>
      <c r="F94" s="8">
        <v>5.1999999999999998E-2</v>
      </c>
      <c r="G94" s="8">
        <v>0.14299999999999999</v>
      </c>
      <c r="H94" s="8">
        <v>17.167999999999999</v>
      </c>
      <c r="I94" s="8">
        <v>1.8109999999999999</v>
      </c>
      <c r="J94" s="8">
        <v>0.17599999999999999</v>
      </c>
      <c r="K94" s="8">
        <v>4.3999999999999997E-2</v>
      </c>
      <c r="L94" s="8">
        <v>5.3999999999999999E-2</v>
      </c>
      <c r="M94" s="8">
        <v>100.152</v>
      </c>
      <c r="N94" s="8">
        <v>83.758783191471863</v>
      </c>
      <c r="O94" s="8">
        <v>15.988330101705664</v>
      </c>
      <c r="P94" s="8">
        <v>0.25288670682246689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49D253-8A29-9C41-9A04-E74DD838B9CF}">
  <dimension ref="A1:Q365"/>
  <sheetViews>
    <sheetView workbookViewId="0">
      <selection activeCell="A2" sqref="A2"/>
    </sheetView>
  </sheetViews>
  <sheetFormatPr baseColWidth="10" defaultRowHeight="16" x14ac:dyDescent="0.2"/>
  <cols>
    <col min="1" max="1" width="25" customWidth="1"/>
    <col min="2" max="2" width="12.5" customWidth="1"/>
    <col min="3" max="3" width="8.33203125" customWidth="1"/>
    <col min="4" max="17" width="7.83203125" customWidth="1"/>
  </cols>
  <sheetData>
    <row r="1" spans="1:17" ht="20" customHeight="1" x14ac:dyDescent="0.2">
      <c r="A1" s="1" t="s">
        <v>1234</v>
      </c>
      <c r="Q1" s="3"/>
    </row>
    <row r="2" spans="1:17" x14ac:dyDescent="0.2">
      <c r="A2" s="28" t="s">
        <v>153</v>
      </c>
      <c r="B2" s="28" t="s">
        <v>1127</v>
      </c>
      <c r="C2" s="28" t="s">
        <v>1128</v>
      </c>
      <c r="D2" s="28" t="s">
        <v>751</v>
      </c>
      <c r="E2" s="28" t="s">
        <v>752</v>
      </c>
      <c r="F2" s="28" t="s">
        <v>753</v>
      </c>
      <c r="G2" s="28" t="s">
        <v>754</v>
      </c>
      <c r="H2" s="28" t="s">
        <v>755</v>
      </c>
      <c r="I2" s="28" t="s">
        <v>756</v>
      </c>
      <c r="J2" s="28" t="s">
        <v>757</v>
      </c>
      <c r="K2" s="28" t="s">
        <v>758</v>
      </c>
      <c r="L2" s="28" t="s">
        <v>760</v>
      </c>
      <c r="M2" s="28" t="s">
        <v>1129</v>
      </c>
      <c r="N2" s="28" t="s">
        <v>1130</v>
      </c>
      <c r="O2" s="28" t="s">
        <v>759</v>
      </c>
      <c r="P2" s="28" t="s">
        <v>16</v>
      </c>
      <c r="Q2" s="28" t="s">
        <v>1092</v>
      </c>
    </row>
    <row r="3" spans="1:17" x14ac:dyDescent="0.2">
      <c r="A3" s="3" t="s">
        <v>858</v>
      </c>
      <c r="B3" s="3" t="s">
        <v>20</v>
      </c>
      <c r="C3" s="3"/>
      <c r="D3" s="4">
        <v>50.28</v>
      </c>
      <c r="E3" s="4">
        <v>1.1383000000000001</v>
      </c>
      <c r="F3" s="4">
        <v>4.1100000000000003</v>
      </c>
      <c r="G3" s="4">
        <v>8.5399999999999991</v>
      </c>
      <c r="H3" s="4">
        <v>0.186</v>
      </c>
      <c r="I3" s="4">
        <v>15.54</v>
      </c>
      <c r="J3" s="4">
        <v>19.57</v>
      </c>
      <c r="K3" s="4">
        <v>0.26619999999999999</v>
      </c>
      <c r="L3" s="4"/>
      <c r="M3" s="4">
        <v>0.18190000000000001</v>
      </c>
      <c r="N3" s="4">
        <v>7.7999999999999996E-3</v>
      </c>
      <c r="O3" s="4"/>
      <c r="P3" s="4">
        <v>99.8202</v>
      </c>
      <c r="Q3" s="4">
        <v>76.426193118756942</v>
      </c>
    </row>
    <row r="4" spans="1:17" x14ac:dyDescent="0.2">
      <c r="A4" s="3" t="s">
        <v>859</v>
      </c>
      <c r="B4" s="3" t="s">
        <v>20</v>
      </c>
      <c r="C4" s="3"/>
      <c r="D4" s="4">
        <v>49.95</v>
      </c>
      <c r="E4" s="4">
        <v>1.3340000000000001</v>
      </c>
      <c r="F4" s="4">
        <v>4.3899999999999997</v>
      </c>
      <c r="G4" s="4">
        <v>8.6199999999999992</v>
      </c>
      <c r="H4" s="4">
        <v>0.17499999999999999</v>
      </c>
      <c r="I4" s="4">
        <v>15.31</v>
      </c>
      <c r="J4" s="4">
        <v>19.68</v>
      </c>
      <c r="K4" s="4">
        <v>0.26719999999999999</v>
      </c>
      <c r="L4" s="4"/>
      <c r="M4" s="4">
        <v>0.18</v>
      </c>
      <c r="N4" s="4">
        <v>1.5800000000000002E-2</v>
      </c>
      <c r="O4" s="4"/>
      <c r="P4" s="4">
        <v>99.921999999999997</v>
      </c>
      <c r="Q4" s="4">
        <v>75.991041433370654</v>
      </c>
    </row>
    <row r="5" spans="1:17" x14ac:dyDescent="0.2">
      <c r="A5" s="3" t="s">
        <v>860</v>
      </c>
      <c r="B5" s="3" t="s">
        <v>20</v>
      </c>
      <c r="C5" s="3"/>
      <c r="D5" s="4">
        <v>48.54</v>
      </c>
      <c r="E5" s="4">
        <v>1.88</v>
      </c>
      <c r="F5" s="4">
        <v>5.24</v>
      </c>
      <c r="G5" s="4">
        <v>9.89</v>
      </c>
      <c r="H5" s="4">
        <v>0.19639999999999999</v>
      </c>
      <c r="I5" s="4">
        <v>14.44</v>
      </c>
      <c r="J5" s="4">
        <v>19.22</v>
      </c>
      <c r="K5" s="4">
        <v>0.30509999999999998</v>
      </c>
      <c r="L5" s="4"/>
      <c r="M5" s="4">
        <v>7.2700000000000001E-2</v>
      </c>
      <c r="N5" s="4">
        <v>2.12E-2</v>
      </c>
      <c r="O5" s="4"/>
      <c r="P5" s="4">
        <v>99.805400000000006</v>
      </c>
      <c r="Q5" s="4">
        <v>72.24087754645177</v>
      </c>
    </row>
    <row r="6" spans="1:17" x14ac:dyDescent="0.2">
      <c r="A6" s="3" t="s">
        <v>861</v>
      </c>
      <c r="B6" s="3" t="s">
        <v>20</v>
      </c>
      <c r="C6" s="3"/>
      <c r="D6" s="4">
        <v>49.85</v>
      </c>
      <c r="E6" s="4">
        <v>1.363</v>
      </c>
      <c r="F6" s="4">
        <v>4.05</v>
      </c>
      <c r="G6" s="4">
        <v>8.77</v>
      </c>
      <c r="H6" s="4">
        <v>0.19059999999999999</v>
      </c>
      <c r="I6" s="4">
        <v>14.89</v>
      </c>
      <c r="J6" s="4">
        <v>20.07</v>
      </c>
      <c r="K6" s="4">
        <v>0.28289999999999998</v>
      </c>
      <c r="L6" s="4"/>
      <c r="M6" s="4">
        <v>0.1152</v>
      </c>
      <c r="N6" s="4">
        <v>2.5000000000000001E-3</v>
      </c>
      <c r="O6" s="4"/>
      <c r="P6" s="4">
        <v>99.584199999999996</v>
      </c>
      <c r="Q6" s="4">
        <v>75.152887882219716</v>
      </c>
    </row>
    <row r="7" spans="1:17" x14ac:dyDescent="0.2">
      <c r="A7" s="3" t="s">
        <v>862</v>
      </c>
      <c r="B7" s="3" t="s">
        <v>20</v>
      </c>
      <c r="C7" s="3"/>
      <c r="D7" s="4">
        <v>50.21</v>
      </c>
      <c r="E7" s="4">
        <v>1.3205</v>
      </c>
      <c r="F7" s="4">
        <v>3.83</v>
      </c>
      <c r="G7" s="4">
        <v>8.85</v>
      </c>
      <c r="H7" s="4">
        <v>0.19439999999999999</v>
      </c>
      <c r="I7" s="4">
        <v>14.93</v>
      </c>
      <c r="J7" s="4">
        <v>20.149999999999999</v>
      </c>
      <c r="K7" s="4">
        <v>0.2651</v>
      </c>
      <c r="L7" s="4"/>
      <c r="M7" s="4">
        <v>8.5900000000000004E-2</v>
      </c>
      <c r="N7" s="4">
        <v>2.3099999999999999E-2</v>
      </c>
      <c r="O7" s="4"/>
      <c r="P7" s="4">
        <v>99.858999999999995</v>
      </c>
      <c r="Q7" s="4">
        <v>75.056535504296704</v>
      </c>
    </row>
    <row r="8" spans="1:17" x14ac:dyDescent="0.2">
      <c r="A8" s="3" t="s">
        <v>863</v>
      </c>
      <c r="B8" s="3" t="s">
        <v>20</v>
      </c>
      <c r="C8" s="3"/>
      <c r="D8" s="4">
        <v>49.47</v>
      </c>
      <c r="E8" s="4">
        <v>1.3216000000000001</v>
      </c>
      <c r="F8" s="4">
        <v>3.87</v>
      </c>
      <c r="G8" s="4">
        <v>9.01</v>
      </c>
      <c r="H8" s="4">
        <v>0.18579999999999999</v>
      </c>
      <c r="I8" s="4">
        <v>14.92</v>
      </c>
      <c r="J8" s="4">
        <v>19.86</v>
      </c>
      <c r="K8" s="4">
        <v>0.27729999999999999</v>
      </c>
      <c r="L8" s="4"/>
      <c r="M8" s="4">
        <v>0.10290000000000001</v>
      </c>
      <c r="N8" s="4">
        <v>1.6899999999999998E-2</v>
      </c>
      <c r="O8" s="4"/>
      <c r="P8" s="4">
        <v>99.034499999999994</v>
      </c>
      <c r="Q8" s="4">
        <v>74.687778768956292</v>
      </c>
    </row>
    <row r="9" spans="1:17" x14ac:dyDescent="0.2">
      <c r="A9" s="3" t="s">
        <v>864</v>
      </c>
      <c r="B9" s="3" t="s">
        <v>20</v>
      </c>
      <c r="C9" s="3"/>
      <c r="D9" s="4">
        <v>50.23</v>
      </c>
      <c r="E9" s="4">
        <v>1.3595999999999999</v>
      </c>
      <c r="F9" s="4">
        <v>3.83</v>
      </c>
      <c r="G9" s="4">
        <v>9.39</v>
      </c>
      <c r="H9" s="4">
        <v>0.19719999999999999</v>
      </c>
      <c r="I9" s="4">
        <v>14.7</v>
      </c>
      <c r="J9" s="4">
        <v>19.95</v>
      </c>
      <c r="K9" s="4">
        <v>0.27129999999999999</v>
      </c>
      <c r="L9" s="4"/>
      <c r="M9" s="4">
        <v>7.6899999999999996E-2</v>
      </c>
      <c r="N9" s="4">
        <v>1.43E-2</v>
      </c>
      <c r="O9" s="4"/>
      <c r="P9" s="4">
        <v>100.0193</v>
      </c>
      <c r="Q9" s="4">
        <v>73.614240648940964</v>
      </c>
    </row>
    <row r="10" spans="1:17" x14ac:dyDescent="0.2">
      <c r="A10" s="3" t="s">
        <v>865</v>
      </c>
      <c r="B10" s="3" t="s">
        <v>20</v>
      </c>
      <c r="C10" s="3"/>
      <c r="D10" s="4">
        <v>50.31</v>
      </c>
      <c r="E10" s="4">
        <v>1.2739</v>
      </c>
      <c r="F10" s="4">
        <v>3.62</v>
      </c>
      <c r="G10" s="4">
        <v>9.75</v>
      </c>
      <c r="H10" s="4">
        <v>0.2157</v>
      </c>
      <c r="I10" s="4">
        <v>14.51</v>
      </c>
      <c r="J10" s="4">
        <v>19.66</v>
      </c>
      <c r="K10" s="4">
        <v>0.29110000000000003</v>
      </c>
      <c r="L10" s="4"/>
      <c r="M10" s="4">
        <v>2.7400000000000001E-2</v>
      </c>
      <c r="N10" s="4">
        <v>0</v>
      </c>
      <c r="O10" s="4"/>
      <c r="P10" s="4">
        <v>99.658100000000005</v>
      </c>
      <c r="Q10" s="4">
        <v>72.639605292666516</v>
      </c>
    </row>
    <row r="11" spans="1:17" x14ac:dyDescent="0.2">
      <c r="A11" s="3" t="s">
        <v>866</v>
      </c>
      <c r="B11" s="3" t="s">
        <v>20</v>
      </c>
      <c r="C11" s="3"/>
      <c r="D11" s="4">
        <v>52.48</v>
      </c>
      <c r="E11" s="4">
        <v>0.69799999999999995</v>
      </c>
      <c r="F11" s="4">
        <v>1.8422000000000001</v>
      </c>
      <c r="G11" s="4">
        <v>8.75</v>
      </c>
      <c r="H11" s="4">
        <v>0.2145</v>
      </c>
      <c r="I11" s="4">
        <v>17.82</v>
      </c>
      <c r="J11" s="4">
        <v>17.34</v>
      </c>
      <c r="K11" s="4">
        <v>0.16689999999999999</v>
      </c>
      <c r="L11" s="4"/>
      <c r="M11" s="4">
        <v>7.9100000000000004E-2</v>
      </c>
      <c r="N11" s="4">
        <v>1.83E-2</v>
      </c>
      <c r="O11" s="4"/>
      <c r="P11" s="4">
        <v>99.409000000000006</v>
      </c>
      <c r="Q11" s="4">
        <v>78.404785643070795</v>
      </c>
    </row>
    <row r="12" spans="1:17" x14ac:dyDescent="0.2">
      <c r="A12" s="3" t="s">
        <v>867</v>
      </c>
      <c r="B12" s="3" t="s">
        <v>20</v>
      </c>
      <c r="C12" s="3"/>
      <c r="D12" s="4">
        <v>51.27</v>
      </c>
      <c r="E12" s="4">
        <v>0.92969999999999997</v>
      </c>
      <c r="F12" s="4">
        <v>2.17</v>
      </c>
      <c r="G12" s="4">
        <v>9.93</v>
      </c>
      <c r="H12" s="4">
        <v>0.24729999999999999</v>
      </c>
      <c r="I12" s="4">
        <v>16.02</v>
      </c>
      <c r="J12" s="4">
        <v>18.920000000000002</v>
      </c>
      <c r="K12" s="4">
        <v>0.2276</v>
      </c>
      <c r="L12" s="4"/>
      <c r="M12" s="4">
        <v>4.1999999999999997E-3</v>
      </c>
      <c r="N12" s="4">
        <v>0</v>
      </c>
      <c r="O12" s="4"/>
      <c r="P12" s="4">
        <v>99.718800000000002</v>
      </c>
      <c r="Q12" s="4">
        <v>74.188851913477535</v>
      </c>
    </row>
    <row r="13" spans="1:17" x14ac:dyDescent="0.2">
      <c r="A13" s="3" t="s">
        <v>868</v>
      </c>
      <c r="B13" s="3" t="s">
        <v>20</v>
      </c>
      <c r="C13" s="3"/>
      <c r="D13" s="4">
        <v>51.18</v>
      </c>
      <c r="E13" s="4">
        <v>0.81089999999999995</v>
      </c>
      <c r="F13" s="4">
        <v>2.39</v>
      </c>
      <c r="G13" s="4">
        <v>11.42</v>
      </c>
      <c r="H13" s="4">
        <v>0.31440000000000001</v>
      </c>
      <c r="I13" s="4">
        <v>17.96</v>
      </c>
      <c r="J13" s="4">
        <v>15.08</v>
      </c>
      <c r="K13" s="4">
        <v>0.15590000000000001</v>
      </c>
      <c r="L13" s="4"/>
      <c r="M13" s="4">
        <v>1.6199999999999999E-2</v>
      </c>
      <c r="N13" s="4">
        <v>0.02</v>
      </c>
      <c r="O13" s="4"/>
      <c r="P13" s="4">
        <v>99.347399999999993</v>
      </c>
      <c r="Q13" s="4">
        <v>73.691002949852518</v>
      </c>
    </row>
    <row r="14" spans="1:17" x14ac:dyDescent="0.2">
      <c r="A14" s="3" t="s">
        <v>869</v>
      </c>
      <c r="B14" s="3" t="s">
        <v>20</v>
      </c>
      <c r="C14" s="3"/>
      <c r="D14" s="4">
        <v>46.97</v>
      </c>
      <c r="E14" s="4">
        <v>2.52</v>
      </c>
      <c r="F14" s="4">
        <v>6</v>
      </c>
      <c r="G14" s="4">
        <v>10.84</v>
      </c>
      <c r="H14" s="4">
        <v>0.2077</v>
      </c>
      <c r="I14" s="4">
        <v>13.94</v>
      </c>
      <c r="J14" s="4">
        <v>18.87</v>
      </c>
      <c r="K14" s="4">
        <v>0.32850000000000001</v>
      </c>
      <c r="L14" s="4"/>
      <c r="M14" s="4">
        <v>9.1200000000000003E-2</v>
      </c>
      <c r="N14" s="4">
        <v>0</v>
      </c>
      <c r="O14" s="4"/>
      <c r="P14" s="4">
        <v>99.767399999999995</v>
      </c>
      <c r="Q14" s="4">
        <v>69.611542730299675</v>
      </c>
    </row>
    <row r="15" spans="1:17" x14ac:dyDescent="0.2">
      <c r="A15" s="3" t="s">
        <v>870</v>
      </c>
      <c r="B15" s="3" t="s">
        <v>20</v>
      </c>
      <c r="C15" s="3"/>
      <c r="D15" s="4">
        <v>48.37</v>
      </c>
      <c r="E15" s="4">
        <v>1.94</v>
      </c>
      <c r="F15" s="4">
        <v>5.0199999999999996</v>
      </c>
      <c r="G15" s="4">
        <v>10.029999999999999</v>
      </c>
      <c r="H15" s="4">
        <v>0.20480000000000001</v>
      </c>
      <c r="I15" s="4">
        <v>14.51</v>
      </c>
      <c r="J15" s="4">
        <v>19.21</v>
      </c>
      <c r="K15" s="4">
        <v>0.31019999999999998</v>
      </c>
      <c r="L15" s="4"/>
      <c r="M15" s="4">
        <v>0.1164</v>
      </c>
      <c r="N15" s="4">
        <v>0</v>
      </c>
      <c r="O15" s="4"/>
      <c r="P15" s="4">
        <v>99.711399999999998</v>
      </c>
      <c r="Q15" s="4">
        <v>72.055888223552884</v>
      </c>
    </row>
    <row r="16" spans="1:17" x14ac:dyDescent="0.2">
      <c r="A16" s="3" t="s">
        <v>871</v>
      </c>
      <c r="B16" s="3" t="s">
        <v>20</v>
      </c>
      <c r="C16" s="3"/>
      <c r="D16" s="4">
        <v>48.79</v>
      </c>
      <c r="E16" s="4">
        <v>1.97</v>
      </c>
      <c r="F16" s="4">
        <v>5.07</v>
      </c>
      <c r="G16" s="4">
        <v>10.029999999999999</v>
      </c>
      <c r="H16" s="4">
        <v>0.20319999999999999</v>
      </c>
      <c r="I16" s="4">
        <v>14.37</v>
      </c>
      <c r="J16" s="4">
        <v>19.09</v>
      </c>
      <c r="K16" s="4">
        <v>0.26800000000000002</v>
      </c>
      <c r="L16" s="4"/>
      <c r="M16" s="4">
        <v>0.106</v>
      </c>
      <c r="N16" s="4">
        <v>1.6999999999999999E-3</v>
      </c>
      <c r="O16" s="4"/>
      <c r="P16" s="4">
        <v>99.898899999999998</v>
      </c>
      <c r="Q16" s="4">
        <v>71.86729432862586</v>
      </c>
    </row>
    <row r="17" spans="1:17" x14ac:dyDescent="0.2">
      <c r="A17" s="3" t="s">
        <v>872</v>
      </c>
      <c r="B17" s="3" t="s">
        <v>20</v>
      </c>
      <c r="C17" s="3"/>
      <c r="D17" s="4">
        <v>49.07</v>
      </c>
      <c r="E17" s="4">
        <v>1.87</v>
      </c>
      <c r="F17" s="4">
        <v>4.76</v>
      </c>
      <c r="G17" s="4">
        <v>10.07</v>
      </c>
      <c r="H17" s="4">
        <v>0.18990000000000001</v>
      </c>
      <c r="I17" s="4">
        <v>14.72</v>
      </c>
      <c r="J17" s="4">
        <v>19</v>
      </c>
      <c r="K17" s="4">
        <v>0.29210000000000003</v>
      </c>
      <c r="L17" s="4"/>
      <c r="M17" s="4">
        <v>0.1002</v>
      </c>
      <c r="N17" s="4">
        <v>1.2500000000000001E-2</v>
      </c>
      <c r="O17" s="4"/>
      <c r="P17" s="4">
        <v>100.0847</v>
      </c>
      <c r="Q17" s="4">
        <v>72.260198456449828</v>
      </c>
    </row>
    <row r="18" spans="1:17" x14ac:dyDescent="0.2">
      <c r="A18" s="3" t="s">
        <v>873</v>
      </c>
      <c r="B18" s="3" t="s">
        <v>20</v>
      </c>
      <c r="C18" s="3"/>
      <c r="D18" s="4">
        <v>50</v>
      </c>
      <c r="E18" s="4">
        <v>1.4537</v>
      </c>
      <c r="F18" s="4">
        <v>4.09</v>
      </c>
      <c r="G18" s="4">
        <v>9.3699999999999992</v>
      </c>
      <c r="H18" s="4">
        <v>0.2054</v>
      </c>
      <c r="I18" s="4">
        <v>15.32</v>
      </c>
      <c r="J18" s="4">
        <v>19.32</v>
      </c>
      <c r="K18" s="4">
        <v>0.26669999999999999</v>
      </c>
      <c r="L18" s="4"/>
      <c r="M18" s="4">
        <v>0.13100000000000001</v>
      </c>
      <c r="N18" s="4">
        <v>3.8199999999999998E-2</v>
      </c>
      <c r="O18" s="4"/>
      <c r="P18" s="4">
        <v>100.19499999999999</v>
      </c>
      <c r="Q18" s="4">
        <v>74.457355843016884</v>
      </c>
    </row>
    <row r="19" spans="1:17" x14ac:dyDescent="0.2">
      <c r="A19" s="3" t="s">
        <v>874</v>
      </c>
      <c r="B19" s="3" t="s">
        <v>20</v>
      </c>
      <c r="C19" s="3"/>
      <c r="D19" s="4">
        <v>48.9</v>
      </c>
      <c r="E19" s="4">
        <v>1.96</v>
      </c>
      <c r="F19" s="4">
        <v>5.01</v>
      </c>
      <c r="G19" s="4">
        <v>10.3</v>
      </c>
      <c r="H19" s="4">
        <v>0.19989999999999999</v>
      </c>
      <c r="I19" s="4">
        <v>14.45</v>
      </c>
      <c r="J19" s="4">
        <v>18.91</v>
      </c>
      <c r="K19" s="4">
        <v>0.32119999999999999</v>
      </c>
      <c r="L19" s="4"/>
      <c r="M19" s="4">
        <v>8.2400000000000001E-2</v>
      </c>
      <c r="N19" s="4">
        <v>2.07E-2</v>
      </c>
      <c r="O19" s="4"/>
      <c r="P19" s="4">
        <v>100.1542</v>
      </c>
      <c r="Q19" s="4">
        <v>71.438082556591212</v>
      </c>
    </row>
    <row r="20" spans="1:17" x14ac:dyDescent="0.2">
      <c r="A20" s="3" t="s">
        <v>875</v>
      </c>
      <c r="B20" s="3" t="s">
        <v>20</v>
      </c>
      <c r="C20" s="3"/>
      <c r="D20" s="4">
        <v>48.73</v>
      </c>
      <c r="E20" s="4">
        <v>1.75</v>
      </c>
      <c r="F20" s="4">
        <v>4.59</v>
      </c>
      <c r="G20" s="4">
        <v>10.34</v>
      </c>
      <c r="H20" s="4">
        <v>0.2051</v>
      </c>
      <c r="I20" s="4">
        <v>14.76</v>
      </c>
      <c r="J20" s="4">
        <v>18.71</v>
      </c>
      <c r="K20" s="4">
        <v>0.2913</v>
      </c>
      <c r="L20" s="4"/>
      <c r="M20" s="4">
        <v>6.3399999999999998E-2</v>
      </c>
      <c r="N20" s="4">
        <v>1.43E-2</v>
      </c>
      <c r="O20" s="4"/>
      <c r="P20" s="4">
        <v>99.454099999999997</v>
      </c>
      <c r="Q20" s="4">
        <v>71.781534460338108</v>
      </c>
    </row>
    <row r="21" spans="1:17" x14ac:dyDescent="0.2">
      <c r="A21" s="3" t="s">
        <v>876</v>
      </c>
      <c r="B21" s="3" t="s">
        <v>20</v>
      </c>
      <c r="C21" s="3"/>
      <c r="D21" s="4">
        <v>48.2</v>
      </c>
      <c r="E21" s="4">
        <v>1.99</v>
      </c>
      <c r="F21" s="4">
        <v>4.95</v>
      </c>
      <c r="G21" s="4">
        <v>9.98</v>
      </c>
      <c r="H21" s="4">
        <v>0.20419999999999999</v>
      </c>
      <c r="I21" s="4">
        <v>14.35</v>
      </c>
      <c r="J21" s="4">
        <v>19.489999999999998</v>
      </c>
      <c r="K21" s="4">
        <v>0.30149999999999999</v>
      </c>
      <c r="L21" s="4"/>
      <c r="M21" s="4">
        <v>8.1799999999999998E-2</v>
      </c>
      <c r="N21" s="4">
        <v>1.3100000000000001E-2</v>
      </c>
      <c r="O21" s="4"/>
      <c r="P21" s="4">
        <v>99.560599999999994</v>
      </c>
      <c r="Q21" s="4">
        <v>71.941964285714292</v>
      </c>
    </row>
    <row r="22" spans="1:17" x14ac:dyDescent="0.2">
      <c r="A22" s="3" t="s">
        <v>877</v>
      </c>
      <c r="B22" s="3" t="s">
        <v>20</v>
      </c>
      <c r="C22" s="3"/>
      <c r="D22" s="4">
        <v>47.98</v>
      </c>
      <c r="E22" s="4">
        <v>1.94</v>
      </c>
      <c r="F22" s="4">
        <v>5.0199999999999996</v>
      </c>
      <c r="G22" s="4">
        <v>9.92</v>
      </c>
      <c r="H22" s="4">
        <v>0.19339999999999999</v>
      </c>
      <c r="I22" s="4">
        <v>14.19</v>
      </c>
      <c r="J22" s="4">
        <v>19.440000000000001</v>
      </c>
      <c r="K22" s="4">
        <v>0.31740000000000002</v>
      </c>
      <c r="L22" s="4"/>
      <c r="M22" s="4">
        <v>6.5600000000000006E-2</v>
      </c>
      <c r="N22" s="4">
        <v>1.24E-2</v>
      </c>
      <c r="O22" s="4"/>
      <c r="P22" s="4">
        <v>99.078800000000001</v>
      </c>
      <c r="Q22" s="4">
        <v>71.835727109515261</v>
      </c>
    </row>
    <row r="23" spans="1:17" x14ac:dyDescent="0.2">
      <c r="A23" s="3" t="s">
        <v>878</v>
      </c>
      <c r="B23" s="3" t="s">
        <v>20</v>
      </c>
      <c r="C23" s="3"/>
      <c r="D23" s="4">
        <v>47.58</v>
      </c>
      <c r="E23" s="4">
        <v>2.1</v>
      </c>
      <c r="F23" s="4">
        <v>5.23</v>
      </c>
      <c r="G23" s="4">
        <v>10.27</v>
      </c>
      <c r="H23" s="4">
        <v>0.20979999999999999</v>
      </c>
      <c r="I23" s="4">
        <v>13.96</v>
      </c>
      <c r="J23" s="4">
        <v>19.45</v>
      </c>
      <c r="K23" s="4">
        <v>0.3049</v>
      </c>
      <c r="L23" s="4"/>
      <c r="M23" s="4">
        <v>6.8500000000000005E-2</v>
      </c>
      <c r="N23" s="4">
        <v>0</v>
      </c>
      <c r="O23" s="4"/>
      <c r="P23" s="4">
        <v>99.173199999999994</v>
      </c>
      <c r="Q23" s="4">
        <v>70.774410774410782</v>
      </c>
    </row>
    <row r="24" spans="1:17" x14ac:dyDescent="0.2">
      <c r="A24" s="3" t="s">
        <v>879</v>
      </c>
      <c r="B24" s="3" t="s">
        <v>20</v>
      </c>
      <c r="C24" s="3"/>
      <c r="D24" s="4">
        <v>49.48</v>
      </c>
      <c r="E24" s="4">
        <v>1.4441999999999999</v>
      </c>
      <c r="F24" s="4">
        <v>3.99</v>
      </c>
      <c r="G24" s="4">
        <v>8.82</v>
      </c>
      <c r="H24" s="4">
        <v>0.20730000000000001</v>
      </c>
      <c r="I24" s="4">
        <v>14.72</v>
      </c>
      <c r="J24" s="4">
        <v>20.3</v>
      </c>
      <c r="K24" s="4">
        <v>0.26700000000000002</v>
      </c>
      <c r="L24" s="4"/>
      <c r="M24" s="4">
        <v>9.11E-2</v>
      </c>
      <c r="N24" s="4">
        <v>0</v>
      </c>
      <c r="O24" s="4"/>
      <c r="P24" s="4">
        <v>99.319599999999994</v>
      </c>
      <c r="Q24" s="4">
        <v>74.835339541221884</v>
      </c>
    </row>
    <row r="25" spans="1:17" x14ac:dyDescent="0.2">
      <c r="A25" s="3" t="s">
        <v>880</v>
      </c>
      <c r="B25" s="3" t="s">
        <v>20</v>
      </c>
      <c r="C25" s="3"/>
      <c r="D25" s="4">
        <v>48.9</v>
      </c>
      <c r="E25" s="4">
        <v>1.5719000000000001</v>
      </c>
      <c r="F25" s="4">
        <v>4.45</v>
      </c>
      <c r="G25" s="4">
        <v>9.5399999999999991</v>
      </c>
      <c r="H25" s="4">
        <v>0.1837</v>
      </c>
      <c r="I25" s="4">
        <v>14.7</v>
      </c>
      <c r="J25" s="4">
        <v>19.77</v>
      </c>
      <c r="K25" s="4">
        <v>0.28239999999999998</v>
      </c>
      <c r="L25" s="4"/>
      <c r="M25" s="4">
        <v>6.6500000000000004E-2</v>
      </c>
      <c r="N25" s="4">
        <v>1.7000000000000001E-2</v>
      </c>
      <c r="O25" s="4"/>
      <c r="P25" s="4">
        <v>99.481499999999997</v>
      </c>
      <c r="Q25" s="4">
        <v>73.319982198486883</v>
      </c>
    </row>
    <row r="26" spans="1:17" x14ac:dyDescent="0.2">
      <c r="A26" s="3" t="s">
        <v>881</v>
      </c>
      <c r="B26" s="3" t="s">
        <v>20</v>
      </c>
      <c r="C26" s="3"/>
      <c r="D26" s="4">
        <v>49.02</v>
      </c>
      <c r="E26" s="4">
        <v>1.5718000000000001</v>
      </c>
      <c r="F26" s="4">
        <v>4.41</v>
      </c>
      <c r="G26" s="4">
        <v>9.59</v>
      </c>
      <c r="H26" s="4">
        <v>0.2019</v>
      </c>
      <c r="I26" s="4">
        <v>14.63</v>
      </c>
      <c r="J26" s="4">
        <v>19.87</v>
      </c>
      <c r="K26" s="4">
        <v>0.27429999999999999</v>
      </c>
      <c r="L26" s="4"/>
      <c r="M26" s="4">
        <v>4.0099999999999997E-2</v>
      </c>
      <c r="N26" s="4">
        <v>3.9699999999999999E-2</v>
      </c>
      <c r="O26" s="4"/>
      <c r="P26" s="4">
        <v>99.647800000000004</v>
      </c>
      <c r="Q26" s="4">
        <v>73.096673364590316</v>
      </c>
    </row>
    <row r="27" spans="1:17" x14ac:dyDescent="0.2">
      <c r="A27" s="3" t="s">
        <v>882</v>
      </c>
      <c r="B27" s="3" t="s">
        <v>20</v>
      </c>
      <c r="C27" s="3"/>
      <c r="D27" s="4">
        <v>49.25</v>
      </c>
      <c r="E27" s="4">
        <v>1.5006999999999999</v>
      </c>
      <c r="F27" s="4">
        <v>4.18</v>
      </c>
      <c r="G27" s="4">
        <v>9.41</v>
      </c>
      <c r="H27" s="4">
        <v>0.1978</v>
      </c>
      <c r="I27" s="4">
        <v>14.77</v>
      </c>
      <c r="J27" s="4">
        <v>20.18</v>
      </c>
      <c r="K27" s="4">
        <v>0.30530000000000002</v>
      </c>
      <c r="L27" s="4"/>
      <c r="M27" s="4">
        <v>7.2400000000000006E-2</v>
      </c>
      <c r="N27" s="4">
        <v>1.5100000000000001E-2</v>
      </c>
      <c r="O27" s="4"/>
      <c r="P27" s="4">
        <v>99.881299999999996</v>
      </c>
      <c r="Q27" s="4">
        <v>73.659517426273453</v>
      </c>
    </row>
    <row r="28" spans="1:17" x14ac:dyDescent="0.2">
      <c r="A28" s="3" t="s">
        <v>883</v>
      </c>
      <c r="B28" s="3" t="s">
        <v>20</v>
      </c>
      <c r="C28" s="3"/>
      <c r="D28" s="4">
        <v>49.76</v>
      </c>
      <c r="E28" s="4">
        <v>1.3133999999999999</v>
      </c>
      <c r="F28" s="4">
        <v>3.84</v>
      </c>
      <c r="G28" s="4">
        <v>9.32</v>
      </c>
      <c r="H28" s="4">
        <v>0.184</v>
      </c>
      <c r="I28" s="4">
        <v>14.87</v>
      </c>
      <c r="J28" s="4">
        <v>20.16</v>
      </c>
      <c r="K28" s="4">
        <v>0.26579999999999998</v>
      </c>
      <c r="L28" s="4"/>
      <c r="M28" s="4">
        <v>2.9100000000000001E-2</v>
      </c>
      <c r="N28" s="4">
        <v>0</v>
      </c>
      <c r="O28" s="4"/>
      <c r="P28" s="4">
        <v>99.7423</v>
      </c>
      <c r="Q28" s="4">
        <v>73.985733392777533</v>
      </c>
    </row>
    <row r="29" spans="1:17" x14ac:dyDescent="0.2">
      <c r="A29" s="3" t="s">
        <v>884</v>
      </c>
      <c r="B29" s="3" t="s">
        <v>20</v>
      </c>
      <c r="C29" s="3"/>
      <c r="D29" s="4">
        <v>47.99</v>
      </c>
      <c r="E29" s="4">
        <v>1.92</v>
      </c>
      <c r="F29" s="4">
        <v>4.8499999999999996</v>
      </c>
      <c r="G29" s="4">
        <v>10.93</v>
      </c>
      <c r="H29" s="4">
        <v>0.2208</v>
      </c>
      <c r="I29" s="4">
        <v>14.08</v>
      </c>
      <c r="J29" s="4">
        <v>19.3</v>
      </c>
      <c r="K29" s="4">
        <v>0.29010000000000002</v>
      </c>
      <c r="L29" s="4"/>
      <c r="M29" s="4">
        <v>1.12E-2</v>
      </c>
      <c r="N29" s="4">
        <v>1.1599999999999999E-2</v>
      </c>
      <c r="O29" s="4"/>
      <c r="P29" s="4">
        <v>99.603700000000003</v>
      </c>
      <c r="Q29" s="4">
        <v>69.675010979358802</v>
      </c>
    </row>
    <row r="30" spans="1:17" x14ac:dyDescent="0.2">
      <c r="A30" s="3" t="s">
        <v>885</v>
      </c>
      <c r="B30" s="3" t="s">
        <v>20</v>
      </c>
      <c r="C30" s="3"/>
      <c r="D30" s="4">
        <v>49.17</v>
      </c>
      <c r="E30" s="4">
        <v>1.5119</v>
      </c>
      <c r="F30" s="4">
        <v>3.89</v>
      </c>
      <c r="G30" s="4">
        <v>10.1</v>
      </c>
      <c r="H30" s="4">
        <v>0.22520000000000001</v>
      </c>
      <c r="I30" s="4">
        <v>14.54</v>
      </c>
      <c r="J30" s="4">
        <v>19.7</v>
      </c>
      <c r="K30" s="4">
        <v>0.28060000000000002</v>
      </c>
      <c r="L30" s="4"/>
      <c r="M30" s="4">
        <v>1.7600000000000001E-2</v>
      </c>
      <c r="N30" s="4">
        <v>1.72E-2</v>
      </c>
      <c r="O30" s="4"/>
      <c r="P30" s="4">
        <v>99.452500000000001</v>
      </c>
      <c r="Q30" s="4">
        <v>71.954174928398331</v>
      </c>
    </row>
    <row r="31" spans="1:17" x14ac:dyDescent="0.2">
      <c r="A31" s="3" t="s">
        <v>886</v>
      </c>
      <c r="B31" s="3" t="s">
        <v>20</v>
      </c>
      <c r="C31" s="3"/>
      <c r="D31" s="4">
        <v>48.97</v>
      </c>
      <c r="E31" s="4">
        <v>1.6056999999999999</v>
      </c>
      <c r="F31" s="4">
        <v>4.41</v>
      </c>
      <c r="G31" s="4">
        <v>10.31</v>
      </c>
      <c r="H31" s="4">
        <v>0.193</v>
      </c>
      <c r="I31" s="4">
        <v>14.62</v>
      </c>
      <c r="J31" s="4">
        <v>19.21</v>
      </c>
      <c r="K31" s="4">
        <v>0.3115</v>
      </c>
      <c r="L31" s="4"/>
      <c r="M31" s="4">
        <v>0.18529999999999999</v>
      </c>
      <c r="N31" s="4">
        <v>7.0000000000000001E-3</v>
      </c>
      <c r="O31" s="4"/>
      <c r="P31" s="4">
        <v>99.822500000000005</v>
      </c>
      <c r="Q31" s="4">
        <v>71.660096364432761</v>
      </c>
    </row>
    <row r="32" spans="1:17" x14ac:dyDescent="0.2">
      <c r="A32" s="3" t="s">
        <v>887</v>
      </c>
      <c r="B32" s="3" t="s">
        <v>20</v>
      </c>
      <c r="C32" s="3"/>
      <c r="D32" s="4">
        <v>46.42</v>
      </c>
      <c r="E32" s="4">
        <v>2.89</v>
      </c>
      <c r="F32" s="4">
        <v>6.06</v>
      </c>
      <c r="G32" s="4">
        <v>12.16</v>
      </c>
      <c r="H32" s="4">
        <v>0.23830000000000001</v>
      </c>
      <c r="I32" s="4">
        <v>13.2</v>
      </c>
      <c r="J32" s="4">
        <v>18.54</v>
      </c>
      <c r="K32" s="4">
        <v>0.34389999999999998</v>
      </c>
      <c r="L32" s="4"/>
      <c r="M32" s="4">
        <v>7.7899999999999997E-2</v>
      </c>
      <c r="N32" s="4">
        <v>0</v>
      </c>
      <c r="O32" s="4"/>
      <c r="P32" s="4">
        <v>99.930099999999996</v>
      </c>
      <c r="Q32" s="4">
        <v>65.908086610693772</v>
      </c>
    </row>
    <row r="33" spans="1:17" x14ac:dyDescent="0.2">
      <c r="A33" s="3" t="s">
        <v>888</v>
      </c>
      <c r="B33" s="3" t="s">
        <v>20</v>
      </c>
      <c r="C33" s="3"/>
      <c r="D33" s="4">
        <v>46.61</v>
      </c>
      <c r="E33" s="4">
        <v>2.64</v>
      </c>
      <c r="F33" s="4">
        <v>5.77</v>
      </c>
      <c r="G33" s="4">
        <v>12.42</v>
      </c>
      <c r="H33" s="4">
        <v>0.26100000000000001</v>
      </c>
      <c r="I33" s="4">
        <v>13.21</v>
      </c>
      <c r="J33" s="4">
        <v>18.670000000000002</v>
      </c>
      <c r="K33" s="4">
        <v>0.34300000000000003</v>
      </c>
      <c r="L33" s="4"/>
      <c r="M33" s="4">
        <v>4.2700000000000002E-2</v>
      </c>
      <c r="N33" s="4">
        <v>0</v>
      </c>
      <c r="O33" s="4"/>
      <c r="P33" s="4">
        <v>99.966700000000003</v>
      </c>
      <c r="Q33" s="4">
        <v>65.455341506129599</v>
      </c>
    </row>
    <row r="34" spans="1:17" x14ac:dyDescent="0.2">
      <c r="A34" s="3" t="s">
        <v>889</v>
      </c>
      <c r="B34" s="3" t="s">
        <v>20</v>
      </c>
      <c r="C34" s="3"/>
      <c r="D34" s="4">
        <v>49.57</v>
      </c>
      <c r="E34" s="4">
        <v>1.5953999999999999</v>
      </c>
      <c r="F34" s="4">
        <v>4.16</v>
      </c>
      <c r="G34" s="4">
        <v>10.050000000000001</v>
      </c>
      <c r="H34" s="4">
        <v>0.2009</v>
      </c>
      <c r="I34" s="4">
        <v>14.5</v>
      </c>
      <c r="J34" s="4">
        <v>19.440000000000001</v>
      </c>
      <c r="K34" s="4">
        <v>0.29759999999999998</v>
      </c>
      <c r="L34" s="4"/>
      <c r="M34" s="4">
        <v>0.1056</v>
      </c>
      <c r="N34" s="4">
        <v>1E-4</v>
      </c>
      <c r="O34" s="4"/>
      <c r="P34" s="4">
        <v>99.919600000000003</v>
      </c>
      <c r="Q34" s="4">
        <v>72.000890273759182</v>
      </c>
    </row>
    <row r="35" spans="1:17" x14ac:dyDescent="0.2">
      <c r="A35" s="3" t="s">
        <v>890</v>
      </c>
      <c r="B35" s="3" t="s">
        <v>20</v>
      </c>
      <c r="C35" s="3"/>
      <c r="D35" s="4">
        <v>52.18</v>
      </c>
      <c r="E35" s="4">
        <v>0.87350000000000005</v>
      </c>
      <c r="F35" s="4">
        <v>1.8291999999999999</v>
      </c>
      <c r="G35" s="4">
        <v>11.05</v>
      </c>
      <c r="H35" s="4">
        <v>0.30420000000000003</v>
      </c>
      <c r="I35" s="4">
        <v>17.399999999999999</v>
      </c>
      <c r="J35" s="4">
        <v>16.170000000000002</v>
      </c>
      <c r="K35" s="4">
        <v>0.19670000000000001</v>
      </c>
      <c r="L35" s="4"/>
      <c r="M35" s="4">
        <v>9.74E-2</v>
      </c>
      <c r="N35" s="4">
        <v>1.4800000000000001E-2</v>
      </c>
      <c r="O35" s="4"/>
      <c r="P35" s="4">
        <v>100.11579999999999</v>
      </c>
      <c r="Q35" s="4">
        <v>73.733691481197241</v>
      </c>
    </row>
    <row r="36" spans="1:17" x14ac:dyDescent="0.2">
      <c r="A36" s="3" t="s">
        <v>891</v>
      </c>
      <c r="B36" s="3" t="s">
        <v>20</v>
      </c>
      <c r="C36" s="3"/>
      <c r="D36" s="4">
        <v>51.52</v>
      </c>
      <c r="E36" s="4">
        <v>0.91669999999999996</v>
      </c>
      <c r="F36" s="4">
        <v>2</v>
      </c>
      <c r="G36" s="4">
        <v>10.55</v>
      </c>
      <c r="H36" s="4">
        <v>0.25940000000000002</v>
      </c>
      <c r="I36" s="4">
        <v>16.55</v>
      </c>
      <c r="J36" s="4">
        <v>17.87</v>
      </c>
      <c r="K36" s="4">
        <v>0.23050000000000001</v>
      </c>
      <c r="L36" s="4"/>
      <c r="M36" s="4">
        <v>4.9700000000000001E-2</v>
      </c>
      <c r="N36" s="4">
        <v>1.2999999999999999E-2</v>
      </c>
      <c r="O36" s="4"/>
      <c r="P36" s="4">
        <v>99.959299999999999</v>
      </c>
      <c r="Q36" s="4">
        <v>73.667334669338686</v>
      </c>
    </row>
    <row r="37" spans="1:17" x14ac:dyDescent="0.2">
      <c r="A37" s="3" t="s">
        <v>892</v>
      </c>
      <c r="B37" s="3" t="s">
        <v>20</v>
      </c>
      <c r="C37" s="3"/>
      <c r="D37" s="4">
        <v>51.89</v>
      </c>
      <c r="E37" s="4">
        <v>0.88360000000000005</v>
      </c>
      <c r="F37" s="4">
        <v>1.9</v>
      </c>
      <c r="G37" s="4">
        <v>13.02</v>
      </c>
      <c r="H37" s="4">
        <v>0.33939999999999998</v>
      </c>
      <c r="I37" s="4">
        <v>18.510000000000002</v>
      </c>
      <c r="J37" s="4">
        <v>13.62</v>
      </c>
      <c r="K37" s="4">
        <v>0.18679999999999999</v>
      </c>
      <c r="L37" s="4"/>
      <c r="M37" s="4">
        <v>4.4699999999999997E-2</v>
      </c>
      <c r="N37" s="4">
        <v>2.1700000000000001E-2</v>
      </c>
      <c r="O37" s="4"/>
      <c r="P37" s="4">
        <v>100.4162</v>
      </c>
      <c r="Q37" s="4">
        <v>71.701754385964918</v>
      </c>
    </row>
    <row r="38" spans="1:17" x14ac:dyDescent="0.2">
      <c r="A38" s="3" t="s">
        <v>893</v>
      </c>
      <c r="B38" s="3" t="s">
        <v>20</v>
      </c>
      <c r="C38" s="3"/>
      <c r="D38" s="4">
        <v>47.36</v>
      </c>
      <c r="E38" s="4">
        <v>2.59</v>
      </c>
      <c r="F38" s="4">
        <v>5.24</v>
      </c>
      <c r="G38" s="4">
        <v>11.11</v>
      </c>
      <c r="H38" s="4">
        <v>0.21129999999999999</v>
      </c>
      <c r="I38" s="4">
        <v>13.5</v>
      </c>
      <c r="J38" s="4">
        <v>19.22</v>
      </c>
      <c r="K38" s="4">
        <v>0.3528</v>
      </c>
      <c r="L38" s="4"/>
      <c r="M38" s="4">
        <v>0.1361</v>
      </c>
      <c r="N38" s="4">
        <v>0</v>
      </c>
      <c r="O38" s="4"/>
      <c r="P38" s="4">
        <v>99.720200000000006</v>
      </c>
      <c r="Q38" s="4">
        <v>68.411592900471803</v>
      </c>
    </row>
    <row r="39" spans="1:17" x14ac:dyDescent="0.2">
      <c r="A39" s="3" t="s">
        <v>894</v>
      </c>
      <c r="B39" s="3" t="s">
        <v>20</v>
      </c>
      <c r="C39" s="3"/>
      <c r="D39" s="4">
        <v>46.99</v>
      </c>
      <c r="E39" s="4">
        <v>2.4500000000000002</v>
      </c>
      <c r="F39" s="4">
        <v>5.47</v>
      </c>
      <c r="G39" s="4">
        <v>11.2</v>
      </c>
      <c r="H39" s="4">
        <v>0.2344</v>
      </c>
      <c r="I39" s="4">
        <v>13.44</v>
      </c>
      <c r="J39" s="4">
        <v>19.13</v>
      </c>
      <c r="K39" s="4">
        <v>0.3241</v>
      </c>
      <c r="L39" s="4"/>
      <c r="M39" s="4">
        <v>0.12</v>
      </c>
      <c r="N39" s="4">
        <v>3.0999999999999999E-3</v>
      </c>
      <c r="O39" s="4"/>
      <c r="P39" s="4">
        <v>99.361599999999996</v>
      </c>
      <c r="Q39" s="4">
        <v>68.158424703513106</v>
      </c>
    </row>
    <row r="40" spans="1:17" x14ac:dyDescent="0.2">
      <c r="A40" s="3" t="s">
        <v>895</v>
      </c>
      <c r="B40" s="3" t="s">
        <v>20</v>
      </c>
      <c r="C40" s="3"/>
      <c r="D40" s="4">
        <v>46.95</v>
      </c>
      <c r="E40" s="4">
        <v>2.72</v>
      </c>
      <c r="F40" s="4">
        <v>5.67</v>
      </c>
      <c r="G40" s="4">
        <v>11.72</v>
      </c>
      <c r="H40" s="4">
        <v>0.25140000000000001</v>
      </c>
      <c r="I40" s="4">
        <v>13.16</v>
      </c>
      <c r="J40" s="4">
        <v>18.87</v>
      </c>
      <c r="K40" s="4">
        <v>0.3458</v>
      </c>
      <c r="L40" s="4"/>
      <c r="M40" s="4">
        <v>8.2699999999999996E-2</v>
      </c>
      <c r="N40" s="4">
        <v>1.38E-2</v>
      </c>
      <c r="O40" s="4"/>
      <c r="P40" s="4">
        <v>99.783699999999996</v>
      </c>
      <c r="Q40" s="4">
        <v>66.6591928251121</v>
      </c>
    </row>
    <row r="41" spans="1:17" x14ac:dyDescent="0.2">
      <c r="A41" s="3" t="s">
        <v>896</v>
      </c>
      <c r="B41" s="3" t="s">
        <v>20</v>
      </c>
      <c r="C41" s="3"/>
      <c r="D41" s="4">
        <v>47.39</v>
      </c>
      <c r="E41" s="4">
        <v>2.38</v>
      </c>
      <c r="F41" s="4">
        <v>5.24</v>
      </c>
      <c r="G41" s="4">
        <v>11.75</v>
      </c>
      <c r="H41" s="4">
        <v>0.21729999999999999</v>
      </c>
      <c r="I41" s="4">
        <v>13.61</v>
      </c>
      <c r="J41" s="4">
        <v>18.66</v>
      </c>
      <c r="K41" s="4">
        <v>0.35239999999999999</v>
      </c>
      <c r="L41" s="4"/>
      <c r="M41" s="4">
        <v>6.5699999999999995E-2</v>
      </c>
      <c r="N41" s="4">
        <v>1.8E-3</v>
      </c>
      <c r="O41" s="4"/>
      <c r="P41" s="4">
        <v>99.667199999999994</v>
      </c>
      <c r="Q41" s="4">
        <v>67.367498904949628</v>
      </c>
    </row>
    <row r="42" spans="1:17" x14ac:dyDescent="0.2">
      <c r="A42" s="3" t="s">
        <v>897</v>
      </c>
      <c r="B42" s="3" t="s">
        <v>20</v>
      </c>
      <c r="C42" s="3"/>
      <c r="D42" s="4">
        <v>49.45</v>
      </c>
      <c r="E42" s="4">
        <v>1.4926999999999999</v>
      </c>
      <c r="F42" s="4">
        <v>4.0999999999999996</v>
      </c>
      <c r="G42" s="4">
        <v>9.75</v>
      </c>
      <c r="H42" s="4">
        <v>0.22459999999999999</v>
      </c>
      <c r="I42" s="4">
        <v>14.78</v>
      </c>
      <c r="J42" s="4">
        <v>19.72</v>
      </c>
      <c r="K42" s="4">
        <v>0.30559999999999998</v>
      </c>
      <c r="L42" s="4"/>
      <c r="M42" s="4">
        <v>0.19639999999999999</v>
      </c>
      <c r="N42" s="4">
        <v>2.23E-2</v>
      </c>
      <c r="O42" s="4"/>
      <c r="P42" s="4">
        <v>100.0416</v>
      </c>
      <c r="Q42" s="4">
        <v>72.99512627381479</v>
      </c>
    </row>
    <row r="43" spans="1:17" x14ac:dyDescent="0.2">
      <c r="A43" s="3" t="s">
        <v>898</v>
      </c>
      <c r="B43" s="3" t="s">
        <v>20</v>
      </c>
      <c r="C43" s="3"/>
      <c r="D43" s="4">
        <v>49.65</v>
      </c>
      <c r="E43" s="4">
        <v>1.5245</v>
      </c>
      <c r="F43" s="4">
        <v>4.25</v>
      </c>
      <c r="G43" s="4">
        <v>9.86</v>
      </c>
      <c r="H43" s="4">
        <v>0.25309999999999999</v>
      </c>
      <c r="I43" s="4">
        <v>14.74</v>
      </c>
      <c r="J43" s="4">
        <v>19.37</v>
      </c>
      <c r="K43" s="4">
        <v>0.33250000000000002</v>
      </c>
      <c r="L43" s="4"/>
      <c r="M43" s="4">
        <v>0.12920000000000001</v>
      </c>
      <c r="N43" s="4">
        <v>1.4999999999999999E-2</v>
      </c>
      <c r="O43" s="4"/>
      <c r="P43" s="4">
        <v>100.12430000000001</v>
      </c>
      <c r="Q43" s="4">
        <v>72.711150520948792</v>
      </c>
    </row>
    <row r="44" spans="1:17" x14ac:dyDescent="0.2">
      <c r="A44" s="3" t="s">
        <v>899</v>
      </c>
      <c r="B44" s="3" t="s">
        <v>20</v>
      </c>
      <c r="C44" s="3"/>
      <c r="D44" s="4">
        <v>46.59</v>
      </c>
      <c r="E44" s="4">
        <v>2.78</v>
      </c>
      <c r="F44" s="4">
        <v>5.84</v>
      </c>
      <c r="G44" s="4">
        <v>11.6</v>
      </c>
      <c r="H44" s="4">
        <v>0.21790000000000001</v>
      </c>
      <c r="I44" s="4">
        <v>12.92</v>
      </c>
      <c r="J44" s="4">
        <v>19.04</v>
      </c>
      <c r="K44" s="4">
        <v>0.40379999999999999</v>
      </c>
      <c r="L44" s="4"/>
      <c r="M44" s="4">
        <v>6.2700000000000006E-2</v>
      </c>
      <c r="N44" s="4">
        <v>0</v>
      </c>
      <c r="O44" s="4"/>
      <c r="P44" s="4">
        <v>99.454400000000007</v>
      </c>
      <c r="Q44" s="4">
        <v>66.507828454731111</v>
      </c>
    </row>
    <row r="45" spans="1:17" x14ac:dyDescent="0.2">
      <c r="A45" s="3" t="s">
        <v>900</v>
      </c>
      <c r="B45" s="3" t="s">
        <v>20</v>
      </c>
      <c r="C45" s="3"/>
      <c r="D45" s="4">
        <v>46.23</v>
      </c>
      <c r="E45" s="4">
        <v>2.97</v>
      </c>
      <c r="F45" s="4">
        <v>5.88</v>
      </c>
      <c r="G45" s="4">
        <v>12.13</v>
      </c>
      <c r="H45" s="4">
        <v>0.24299999999999999</v>
      </c>
      <c r="I45" s="4">
        <v>12.51</v>
      </c>
      <c r="J45" s="4">
        <v>19.079999999999998</v>
      </c>
      <c r="K45" s="4">
        <v>0.36699999999999999</v>
      </c>
      <c r="L45" s="4"/>
      <c r="M45" s="4">
        <v>4.8500000000000001E-2</v>
      </c>
      <c r="N45" s="4">
        <v>2.8299999999999999E-2</v>
      </c>
      <c r="O45" s="4"/>
      <c r="P45" s="4">
        <v>99.486800000000002</v>
      </c>
      <c r="Q45" s="4">
        <v>64.763421292083706</v>
      </c>
    </row>
    <row r="46" spans="1:17" x14ac:dyDescent="0.2">
      <c r="A46" s="3" t="s">
        <v>901</v>
      </c>
      <c r="B46" s="3" t="s">
        <v>20</v>
      </c>
      <c r="C46" s="3"/>
      <c r="D46" s="4">
        <v>47.08</v>
      </c>
      <c r="E46" s="4">
        <v>2.4500000000000002</v>
      </c>
      <c r="F46" s="4">
        <v>5.03</v>
      </c>
      <c r="G46" s="4">
        <v>11.56</v>
      </c>
      <c r="H46" s="4">
        <v>0.25919999999999999</v>
      </c>
      <c r="I46" s="4">
        <v>12.97</v>
      </c>
      <c r="J46" s="4">
        <v>19.350000000000001</v>
      </c>
      <c r="K46" s="4">
        <v>0.34239999999999998</v>
      </c>
      <c r="L46" s="4"/>
      <c r="M46" s="4">
        <v>3.3000000000000002E-2</v>
      </c>
      <c r="N46" s="4">
        <v>5.0000000000000001E-4</v>
      </c>
      <c r="O46" s="4"/>
      <c r="P46" s="4">
        <v>99.075100000000006</v>
      </c>
      <c r="Q46" s="4">
        <v>66.666666666666671</v>
      </c>
    </row>
    <row r="47" spans="1:17" x14ac:dyDescent="0.2">
      <c r="A47" s="3" t="s">
        <v>902</v>
      </c>
      <c r="B47" s="3" t="s">
        <v>20</v>
      </c>
      <c r="C47" s="3"/>
      <c r="D47" s="4">
        <v>47.98</v>
      </c>
      <c r="E47" s="4">
        <v>2.2200000000000002</v>
      </c>
      <c r="F47" s="4">
        <v>4.78</v>
      </c>
      <c r="G47" s="4">
        <v>11.46</v>
      </c>
      <c r="H47" s="4">
        <v>0.2671</v>
      </c>
      <c r="I47" s="4">
        <v>13.48</v>
      </c>
      <c r="J47" s="4">
        <v>19.21</v>
      </c>
      <c r="K47" s="4">
        <v>0.33789999999999998</v>
      </c>
      <c r="L47" s="4"/>
      <c r="M47" s="4">
        <v>3.5299999999999998E-2</v>
      </c>
      <c r="N47" s="4">
        <v>1.7399999999999999E-2</v>
      </c>
      <c r="O47" s="4"/>
      <c r="P47" s="4">
        <v>99.787700000000001</v>
      </c>
      <c r="Q47" s="4">
        <v>67.706013363028944</v>
      </c>
    </row>
    <row r="48" spans="1:17" x14ac:dyDescent="0.2">
      <c r="A48" s="3" t="s">
        <v>903</v>
      </c>
      <c r="B48" s="3" t="s">
        <v>20</v>
      </c>
      <c r="C48" s="3"/>
      <c r="D48" s="4">
        <v>47.87</v>
      </c>
      <c r="E48" s="4">
        <v>2.2000000000000002</v>
      </c>
      <c r="F48" s="4">
        <v>4.83</v>
      </c>
      <c r="G48" s="4">
        <v>11.57</v>
      </c>
      <c r="H48" s="4">
        <v>0.26919999999999999</v>
      </c>
      <c r="I48" s="4">
        <v>13.58</v>
      </c>
      <c r="J48" s="4">
        <v>19.079999999999998</v>
      </c>
      <c r="K48" s="4">
        <v>0.32779999999999998</v>
      </c>
      <c r="L48" s="4"/>
      <c r="M48" s="4">
        <v>4.3400000000000001E-2</v>
      </c>
      <c r="N48" s="4">
        <v>1.3599999999999999E-2</v>
      </c>
      <c r="O48" s="4"/>
      <c r="P48" s="4">
        <v>99.784000000000006</v>
      </c>
      <c r="Q48" s="4">
        <v>67.660044150110366</v>
      </c>
    </row>
    <row r="49" spans="1:17" x14ac:dyDescent="0.2">
      <c r="A49" s="3" t="s">
        <v>904</v>
      </c>
      <c r="B49" s="3" t="s">
        <v>20</v>
      </c>
      <c r="C49" s="3"/>
      <c r="D49" s="4">
        <v>48.95</v>
      </c>
      <c r="E49" s="4">
        <v>1.8</v>
      </c>
      <c r="F49" s="4">
        <v>4.2300000000000004</v>
      </c>
      <c r="G49" s="4">
        <v>10.62</v>
      </c>
      <c r="H49" s="4">
        <v>0.22919999999999999</v>
      </c>
      <c r="I49" s="4">
        <v>14.48</v>
      </c>
      <c r="J49" s="4">
        <v>19.13</v>
      </c>
      <c r="K49" s="4">
        <v>0.31469999999999998</v>
      </c>
      <c r="L49" s="4"/>
      <c r="M49" s="4">
        <v>8.0500000000000002E-2</v>
      </c>
      <c r="N49" s="4">
        <v>3.4700000000000002E-2</v>
      </c>
      <c r="O49" s="4"/>
      <c r="P49" s="4">
        <v>99.869100000000003</v>
      </c>
      <c r="Q49" s="4">
        <v>70.845162699279314</v>
      </c>
    </row>
    <row r="50" spans="1:17" x14ac:dyDescent="0.2">
      <c r="A50" s="3" t="s">
        <v>905</v>
      </c>
      <c r="B50" s="3" t="s">
        <v>20</v>
      </c>
      <c r="C50" s="3"/>
      <c r="D50" s="4">
        <v>49.15</v>
      </c>
      <c r="E50" s="4">
        <v>1.67</v>
      </c>
      <c r="F50" s="4">
        <v>4.3</v>
      </c>
      <c r="G50" s="4">
        <v>10.5</v>
      </c>
      <c r="H50" s="4">
        <v>0.23849999999999999</v>
      </c>
      <c r="I50" s="4">
        <v>14.74</v>
      </c>
      <c r="J50" s="4">
        <v>19.14</v>
      </c>
      <c r="K50" s="4">
        <v>0.3226</v>
      </c>
      <c r="L50" s="4"/>
      <c r="M50" s="4">
        <v>0.13539999999999999</v>
      </c>
      <c r="N50" s="4">
        <v>1.1000000000000001E-3</v>
      </c>
      <c r="O50" s="4"/>
      <c r="P50" s="4">
        <v>100.19759999999999</v>
      </c>
      <c r="Q50" s="4">
        <v>71.453399956550072</v>
      </c>
    </row>
    <row r="51" spans="1:17" x14ac:dyDescent="0.2">
      <c r="A51" s="3" t="s">
        <v>906</v>
      </c>
      <c r="B51" s="3" t="s">
        <v>20</v>
      </c>
      <c r="C51" s="3"/>
      <c r="D51" s="4">
        <v>48.36</v>
      </c>
      <c r="E51" s="4">
        <v>1.88</v>
      </c>
      <c r="F51" s="4">
        <v>4.5999999999999996</v>
      </c>
      <c r="G51" s="4">
        <v>11.33</v>
      </c>
      <c r="H51" s="4">
        <v>0.23319999999999999</v>
      </c>
      <c r="I51" s="4">
        <v>14.24</v>
      </c>
      <c r="J51" s="4">
        <v>18.420000000000002</v>
      </c>
      <c r="K51" s="4">
        <v>0.33539999999999998</v>
      </c>
      <c r="L51" s="4"/>
      <c r="M51" s="4">
        <v>5.1299999999999998E-2</v>
      </c>
      <c r="N51" s="4">
        <v>1.5800000000000002E-2</v>
      </c>
      <c r="O51" s="4"/>
      <c r="P51" s="4">
        <v>99.465699999999998</v>
      </c>
      <c r="Q51" s="4">
        <v>69.136334266637959</v>
      </c>
    </row>
    <row r="52" spans="1:17" x14ac:dyDescent="0.2">
      <c r="A52" s="3" t="s">
        <v>907</v>
      </c>
      <c r="B52" s="3" t="s">
        <v>20</v>
      </c>
      <c r="C52" s="3"/>
      <c r="D52" s="4">
        <v>48.33</v>
      </c>
      <c r="E52" s="4">
        <v>1.9</v>
      </c>
      <c r="F52" s="4">
        <v>4.5199999999999996</v>
      </c>
      <c r="G52" s="4">
        <v>11.62</v>
      </c>
      <c r="H52" s="4">
        <v>0.24959999999999999</v>
      </c>
      <c r="I52" s="4">
        <v>14.43</v>
      </c>
      <c r="J52" s="4">
        <v>18.309999999999999</v>
      </c>
      <c r="K52" s="4">
        <v>0.32169999999999999</v>
      </c>
      <c r="L52" s="4"/>
      <c r="M52" s="4">
        <v>6.0999999999999999E-2</v>
      </c>
      <c r="N52" s="4">
        <v>1.11E-2</v>
      </c>
      <c r="O52" s="4"/>
      <c r="P52" s="4">
        <v>99.753399999999999</v>
      </c>
      <c r="Q52" s="4">
        <v>68.871925360474989</v>
      </c>
    </row>
    <row r="53" spans="1:17" x14ac:dyDescent="0.2">
      <c r="A53" s="3" t="s">
        <v>908</v>
      </c>
      <c r="B53" s="3" t="s">
        <v>20</v>
      </c>
      <c r="C53" s="3"/>
      <c r="D53" s="4">
        <v>48.74</v>
      </c>
      <c r="E53" s="4">
        <v>1.88</v>
      </c>
      <c r="F53" s="4">
        <v>4.5</v>
      </c>
      <c r="G53" s="4">
        <v>11.13</v>
      </c>
      <c r="H53" s="4">
        <v>0.25650000000000001</v>
      </c>
      <c r="I53" s="4">
        <v>14.47</v>
      </c>
      <c r="J53" s="4">
        <v>18.54</v>
      </c>
      <c r="K53" s="4">
        <v>0.3377</v>
      </c>
      <c r="L53" s="4"/>
      <c r="M53" s="4">
        <v>7.0300000000000001E-2</v>
      </c>
      <c r="N53" s="4">
        <v>7.1999999999999998E-3</v>
      </c>
      <c r="O53" s="4"/>
      <c r="P53" s="4">
        <v>99.931700000000006</v>
      </c>
      <c r="Q53" s="4">
        <v>69.840585954330038</v>
      </c>
    </row>
    <row r="54" spans="1:17" x14ac:dyDescent="0.2">
      <c r="A54" s="3" t="s">
        <v>909</v>
      </c>
      <c r="B54" s="3" t="s">
        <v>20</v>
      </c>
      <c r="C54" s="3"/>
      <c r="D54" s="4">
        <v>47.92</v>
      </c>
      <c r="E54" s="4">
        <v>2.12</v>
      </c>
      <c r="F54" s="4">
        <v>4.95</v>
      </c>
      <c r="G54" s="4">
        <v>11.73</v>
      </c>
      <c r="H54" s="4">
        <v>0.2258</v>
      </c>
      <c r="I54" s="4">
        <v>13.76</v>
      </c>
      <c r="J54" s="4">
        <v>18.98</v>
      </c>
      <c r="K54" s="4">
        <v>0.33160000000000001</v>
      </c>
      <c r="L54" s="4"/>
      <c r="M54" s="4">
        <v>5.0500000000000003E-2</v>
      </c>
      <c r="N54" s="4">
        <v>1.8800000000000001E-2</v>
      </c>
      <c r="O54" s="4"/>
      <c r="P54" s="4">
        <v>100.08669999999999</v>
      </c>
      <c r="Q54" s="4">
        <v>67.635489510489506</v>
      </c>
    </row>
    <row r="55" spans="1:17" x14ac:dyDescent="0.2">
      <c r="A55" s="3" t="s">
        <v>910</v>
      </c>
      <c r="B55" s="3" t="s">
        <v>20</v>
      </c>
      <c r="C55" s="3"/>
      <c r="D55" s="4">
        <v>47.92</v>
      </c>
      <c r="E55" s="4">
        <v>2.21</v>
      </c>
      <c r="F55" s="4">
        <v>4.7699999999999996</v>
      </c>
      <c r="G55" s="4">
        <v>11.86</v>
      </c>
      <c r="H55" s="4">
        <v>0.21970000000000001</v>
      </c>
      <c r="I55" s="4">
        <v>13.05</v>
      </c>
      <c r="J55" s="4">
        <v>19.02</v>
      </c>
      <c r="K55" s="4">
        <v>0.35110000000000002</v>
      </c>
      <c r="L55" s="4"/>
      <c r="M55" s="4">
        <v>2.0400000000000001E-2</v>
      </c>
      <c r="N55" s="4">
        <v>0</v>
      </c>
      <c r="O55" s="4"/>
      <c r="P55" s="4">
        <v>99.421199999999999</v>
      </c>
      <c r="Q55" s="4">
        <v>66.241039426523301</v>
      </c>
    </row>
    <row r="56" spans="1:17" x14ac:dyDescent="0.2">
      <c r="A56" s="3" t="s">
        <v>911</v>
      </c>
      <c r="B56" s="3" t="s">
        <v>20</v>
      </c>
      <c r="C56" s="3"/>
      <c r="D56" s="4">
        <v>47.72</v>
      </c>
      <c r="E56" s="4">
        <v>2.3199999999999998</v>
      </c>
      <c r="F56" s="4">
        <v>4.84</v>
      </c>
      <c r="G56" s="4">
        <v>11.94</v>
      </c>
      <c r="H56" s="4">
        <v>0.23549999999999999</v>
      </c>
      <c r="I56" s="4">
        <v>13.25</v>
      </c>
      <c r="J56" s="4">
        <v>19.09</v>
      </c>
      <c r="K56" s="4">
        <v>0.34079999999999999</v>
      </c>
      <c r="L56" s="4"/>
      <c r="M56" s="4">
        <v>2.8000000000000001E-2</v>
      </c>
      <c r="N56" s="4">
        <v>3.3E-3</v>
      </c>
      <c r="O56" s="4"/>
      <c r="P56" s="4">
        <v>99.767600000000002</v>
      </c>
      <c r="Q56" s="4">
        <v>66.430155210643022</v>
      </c>
    </row>
    <row r="57" spans="1:17" x14ac:dyDescent="0.2">
      <c r="A57" s="3" t="s">
        <v>912</v>
      </c>
      <c r="B57" s="3" t="s">
        <v>20</v>
      </c>
      <c r="C57" s="3"/>
      <c r="D57" s="4">
        <v>48.72</v>
      </c>
      <c r="E57" s="4">
        <v>1.95</v>
      </c>
      <c r="F57" s="4">
        <v>4.34</v>
      </c>
      <c r="G57" s="4">
        <v>10.8</v>
      </c>
      <c r="H57" s="4">
        <v>0.23330000000000001</v>
      </c>
      <c r="I57" s="4">
        <v>13.92</v>
      </c>
      <c r="J57" s="4">
        <v>19.7</v>
      </c>
      <c r="K57" s="4">
        <v>0.30769999999999997</v>
      </c>
      <c r="L57" s="4"/>
      <c r="M57" s="4">
        <v>6.2700000000000006E-2</v>
      </c>
      <c r="N57" s="4">
        <v>1.54E-2</v>
      </c>
      <c r="O57" s="4"/>
      <c r="P57" s="4">
        <v>100.0491</v>
      </c>
      <c r="Q57" s="4">
        <v>69.671948225842456</v>
      </c>
    </row>
    <row r="58" spans="1:17" x14ac:dyDescent="0.2">
      <c r="A58" s="3" t="s">
        <v>913</v>
      </c>
      <c r="B58" s="3" t="s">
        <v>20</v>
      </c>
      <c r="C58" s="3"/>
      <c r="D58" s="4">
        <v>48.34</v>
      </c>
      <c r="E58" s="4">
        <v>2.0699999999999998</v>
      </c>
      <c r="F58" s="4">
        <v>4.5199999999999996</v>
      </c>
      <c r="G58" s="4">
        <v>10.63</v>
      </c>
      <c r="H58" s="4">
        <v>0.21260000000000001</v>
      </c>
      <c r="I58" s="4">
        <v>13.75</v>
      </c>
      <c r="J58" s="4">
        <v>19.649999999999999</v>
      </c>
      <c r="K58" s="4">
        <v>0.30280000000000001</v>
      </c>
      <c r="L58" s="4"/>
      <c r="M58" s="4">
        <v>5.5800000000000002E-2</v>
      </c>
      <c r="N58" s="4">
        <v>2.0500000000000001E-2</v>
      </c>
      <c r="O58" s="4"/>
      <c r="P58" s="4">
        <v>99.551699999999997</v>
      </c>
      <c r="Q58" s="4">
        <v>69.736545823012847</v>
      </c>
    </row>
    <row r="59" spans="1:17" x14ac:dyDescent="0.2">
      <c r="A59" s="3" t="s">
        <v>914</v>
      </c>
      <c r="B59" s="3" t="s">
        <v>20</v>
      </c>
      <c r="C59" s="3"/>
      <c r="D59" s="4">
        <v>49.09</v>
      </c>
      <c r="E59" s="4">
        <v>1.69</v>
      </c>
      <c r="F59" s="4">
        <v>4.0599999999999996</v>
      </c>
      <c r="G59" s="4">
        <v>10.31</v>
      </c>
      <c r="H59" s="4">
        <v>0.21310000000000001</v>
      </c>
      <c r="I59" s="4">
        <v>14.32</v>
      </c>
      <c r="J59" s="4">
        <v>19.63</v>
      </c>
      <c r="K59" s="4">
        <v>0.32929999999999998</v>
      </c>
      <c r="L59" s="4"/>
      <c r="M59" s="4">
        <v>1.5800000000000002E-2</v>
      </c>
      <c r="N59" s="4">
        <v>0</v>
      </c>
      <c r="O59" s="4"/>
      <c r="P59" s="4">
        <v>99.658199999999994</v>
      </c>
      <c r="Q59" s="4">
        <v>71.225892263356243</v>
      </c>
    </row>
    <row r="60" spans="1:17" x14ac:dyDescent="0.2">
      <c r="A60" s="3" t="s">
        <v>915</v>
      </c>
      <c r="B60" s="3" t="s">
        <v>20</v>
      </c>
      <c r="C60" s="3"/>
      <c r="D60" s="4">
        <v>49.45</v>
      </c>
      <c r="E60" s="4">
        <v>1.5459000000000001</v>
      </c>
      <c r="F60" s="4">
        <v>3.87</v>
      </c>
      <c r="G60" s="4">
        <v>10.43</v>
      </c>
      <c r="H60" s="4">
        <v>0.2298</v>
      </c>
      <c r="I60" s="4">
        <v>14.74</v>
      </c>
      <c r="J60" s="4">
        <v>19.46</v>
      </c>
      <c r="K60" s="4">
        <v>0.3004</v>
      </c>
      <c r="L60" s="4"/>
      <c r="M60" s="4">
        <v>4.7199999999999999E-2</v>
      </c>
      <c r="N60" s="4">
        <v>5.4999999999999997E-3</v>
      </c>
      <c r="O60" s="4"/>
      <c r="P60" s="4">
        <v>100.0788</v>
      </c>
      <c r="Q60" s="4">
        <v>71.565217391304344</v>
      </c>
    </row>
    <row r="61" spans="1:17" x14ac:dyDescent="0.2">
      <c r="A61" s="3" t="s">
        <v>916</v>
      </c>
      <c r="B61" s="3" t="s">
        <v>20</v>
      </c>
      <c r="C61" s="3"/>
      <c r="D61" s="4">
        <v>49.25</v>
      </c>
      <c r="E61" s="4">
        <v>1.5863</v>
      </c>
      <c r="F61" s="4">
        <v>3.84</v>
      </c>
      <c r="G61" s="4">
        <v>10.29</v>
      </c>
      <c r="H61" s="4">
        <v>0.22819999999999999</v>
      </c>
      <c r="I61" s="4">
        <v>14.61</v>
      </c>
      <c r="J61" s="4">
        <v>19.350000000000001</v>
      </c>
      <c r="K61" s="4">
        <v>0.31769999999999998</v>
      </c>
      <c r="L61" s="4"/>
      <c r="M61" s="4">
        <v>7.4999999999999997E-2</v>
      </c>
      <c r="N61" s="4">
        <v>7.6E-3</v>
      </c>
      <c r="O61" s="4"/>
      <c r="P61" s="4">
        <v>99.5548</v>
      </c>
      <c r="Q61" s="4">
        <v>71.67832167832168</v>
      </c>
    </row>
    <row r="62" spans="1:17" x14ac:dyDescent="0.2">
      <c r="A62" s="3" t="s">
        <v>917</v>
      </c>
      <c r="B62" s="3" t="s">
        <v>20</v>
      </c>
      <c r="C62" s="3"/>
      <c r="D62" s="4">
        <v>48.02</v>
      </c>
      <c r="E62" s="4">
        <v>1.86</v>
      </c>
      <c r="F62" s="4">
        <v>5.72</v>
      </c>
      <c r="G62" s="4">
        <v>9.0399999999999991</v>
      </c>
      <c r="H62" s="4">
        <v>0.18740000000000001</v>
      </c>
      <c r="I62" s="4">
        <v>14.56</v>
      </c>
      <c r="J62" s="4">
        <v>19.32</v>
      </c>
      <c r="K62" s="4">
        <v>0.28289999999999998</v>
      </c>
      <c r="L62" s="4"/>
      <c r="M62" s="4">
        <v>0.12640000000000001</v>
      </c>
      <c r="N62" s="4">
        <v>6.0000000000000001E-3</v>
      </c>
      <c r="O62" s="4"/>
      <c r="P62" s="4">
        <v>99.122699999999995</v>
      </c>
      <c r="Q62" s="4">
        <v>74.159854677565846</v>
      </c>
    </row>
    <row r="63" spans="1:17" x14ac:dyDescent="0.2">
      <c r="A63" s="3" t="s">
        <v>918</v>
      </c>
      <c r="B63" s="3" t="s">
        <v>20</v>
      </c>
      <c r="C63" s="3"/>
      <c r="D63" s="4">
        <v>52.33</v>
      </c>
      <c r="E63" s="4">
        <v>0.62119999999999997</v>
      </c>
      <c r="F63" s="4">
        <v>2.2999999999999998</v>
      </c>
      <c r="G63" s="4">
        <v>7.25</v>
      </c>
      <c r="H63" s="4">
        <v>0.17080000000000001</v>
      </c>
      <c r="I63" s="4">
        <v>17.43</v>
      </c>
      <c r="J63" s="4">
        <v>18.850000000000001</v>
      </c>
      <c r="K63" s="4">
        <v>0.20830000000000001</v>
      </c>
      <c r="L63" s="4"/>
      <c r="M63" s="4">
        <v>0.25340000000000001</v>
      </c>
      <c r="N63" s="4">
        <v>7.6E-3</v>
      </c>
      <c r="O63" s="4"/>
      <c r="P63" s="4">
        <v>99.421300000000002</v>
      </c>
      <c r="Q63" s="4">
        <v>81.061086451067439</v>
      </c>
    </row>
    <row r="64" spans="1:17" x14ac:dyDescent="0.2">
      <c r="A64" s="3" t="s">
        <v>919</v>
      </c>
      <c r="B64" s="3" t="s">
        <v>20</v>
      </c>
      <c r="C64" s="3"/>
      <c r="D64" s="4">
        <v>50.91</v>
      </c>
      <c r="E64" s="4">
        <v>0.91720000000000002</v>
      </c>
      <c r="F64" s="4">
        <v>3.64</v>
      </c>
      <c r="G64" s="4">
        <v>7.75</v>
      </c>
      <c r="H64" s="4">
        <v>0.1915</v>
      </c>
      <c r="I64" s="4">
        <v>17.04</v>
      </c>
      <c r="J64" s="4">
        <v>18.2</v>
      </c>
      <c r="K64" s="4">
        <v>0.2492</v>
      </c>
      <c r="L64" s="4"/>
      <c r="M64" s="4">
        <v>0.27589999999999998</v>
      </c>
      <c r="N64" s="4">
        <v>3.5000000000000001E-3</v>
      </c>
      <c r="O64" s="4"/>
      <c r="P64" s="4">
        <v>99.177300000000002</v>
      </c>
      <c r="Q64" s="4">
        <v>79.666032551257672</v>
      </c>
    </row>
    <row r="65" spans="1:17" x14ac:dyDescent="0.2">
      <c r="A65" s="3" t="s">
        <v>920</v>
      </c>
      <c r="B65" s="3" t="s">
        <v>20</v>
      </c>
      <c r="C65" s="3"/>
      <c r="D65" s="4">
        <v>48</v>
      </c>
      <c r="E65" s="4">
        <v>2.04</v>
      </c>
      <c r="F65" s="4">
        <v>5.86</v>
      </c>
      <c r="G65" s="4">
        <v>8.1300000000000008</v>
      </c>
      <c r="H65" s="4">
        <v>0.14879999999999999</v>
      </c>
      <c r="I65" s="4">
        <v>14.32</v>
      </c>
      <c r="J65" s="4">
        <v>20.239999999999998</v>
      </c>
      <c r="K65" s="4">
        <v>0.28460000000000002</v>
      </c>
      <c r="L65" s="4"/>
      <c r="M65" s="4">
        <v>0.25019999999999998</v>
      </c>
      <c r="N65" s="4">
        <v>7.9000000000000008E-3</v>
      </c>
      <c r="O65" s="4"/>
      <c r="P65" s="4">
        <v>99.281499999999994</v>
      </c>
      <c r="Q65" s="4">
        <v>75.82859848484847</v>
      </c>
    </row>
    <row r="66" spans="1:17" x14ac:dyDescent="0.2">
      <c r="A66" s="3" t="s">
        <v>921</v>
      </c>
      <c r="B66" s="3" t="s">
        <v>20</v>
      </c>
      <c r="C66" s="3"/>
      <c r="D66" s="4">
        <v>49.66</v>
      </c>
      <c r="E66" s="4">
        <v>1.2777000000000001</v>
      </c>
      <c r="F66" s="4">
        <v>4.95</v>
      </c>
      <c r="G66" s="4">
        <v>9.27</v>
      </c>
      <c r="H66" s="4">
        <v>0.2147</v>
      </c>
      <c r="I66" s="4">
        <v>15.43</v>
      </c>
      <c r="J66" s="4">
        <v>18.149999999999999</v>
      </c>
      <c r="K66" s="4">
        <v>0.30109999999999998</v>
      </c>
      <c r="L66" s="4"/>
      <c r="M66" s="4">
        <v>9.8400000000000001E-2</v>
      </c>
      <c r="N66" s="4">
        <v>2.81E-2</v>
      </c>
      <c r="O66" s="4"/>
      <c r="P66" s="4">
        <v>99.38</v>
      </c>
      <c r="Q66" s="4">
        <v>74.79302832244008</v>
      </c>
    </row>
    <row r="67" spans="1:17" x14ac:dyDescent="0.2">
      <c r="A67" s="3" t="s">
        <v>922</v>
      </c>
      <c r="B67" s="3" t="s">
        <v>20</v>
      </c>
      <c r="C67" s="3"/>
      <c r="D67" s="4">
        <v>50.45</v>
      </c>
      <c r="E67" s="4">
        <v>1.0787</v>
      </c>
      <c r="F67" s="4">
        <v>3.51</v>
      </c>
      <c r="G67" s="4">
        <v>7.78</v>
      </c>
      <c r="H67" s="4">
        <v>0.1721</v>
      </c>
      <c r="I67" s="4">
        <v>15.61</v>
      </c>
      <c r="J67" s="4">
        <v>20.04</v>
      </c>
      <c r="K67" s="4">
        <v>0.27629999999999999</v>
      </c>
      <c r="L67" s="4"/>
      <c r="M67" s="4">
        <v>0.37290000000000001</v>
      </c>
      <c r="N67" s="4">
        <v>4.1399999999999999E-2</v>
      </c>
      <c r="O67" s="4"/>
      <c r="P67" s="4">
        <v>99.331400000000002</v>
      </c>
      <c r="Q67" s="4">
        <v>78.145397254107593</v>
      </c>
    </row>
    <row r="68" spans="1:17" x14ac:dyDescent="0.2">
      <c r="A68" s="3" t="s">
        <v>923</v>
      </c>
      <c r="B68" s="3" t="s">
        <v>20</v>
      </c>
      <c r="C68" s="3"/>
      <c r="D68" s="4">
        <v>50.22</v>
      </c>
      <c r="E68" s="4">
        <v>1.0363</v>
      </c>
      <c r="F68" s="4">
        <v>4.17</v>
      </c>
      <c r="G68" s="4">
        <v>7.54</v>
      </c>
      <c r="H68" s="4">
        <v>0.16589999999999999</v>
      </c>
      <c r="I68" s="4">
        <v>15.76</v>
      </c>
      <c r="J68" s="4">
        <v>19.809999999999999</v>
      </c>
      <c r="K68" s="4">
        <v>0.28939999999999999</v>
      </c>
      <c r="L68" s="4"/>
      <c r="M68" s="4">
        <v>0.33960000000000001</v>
      </c>
      <c r="N68" s="4">
        <v>1.9699999999999999E-2</v>
      </c>
      <c r="O68" s="4"/>
      <c r="P68" s="4">
        <v>99.350899999999996</v>
      </c>
      <c r="Q68" s="4">
        <v>78.850056369785804</v>
      </c>
    </row>
    <row r="69" spans="1:17" x14ac:dyDescent="0.2">
      <c r="A69" s="3" t="s">
        <v>924</v>
      </c>
      <c r="B69" s="3" t="s">
        <v>20</v>
      </c>
      <c r="C69" s="3"/>
      <c r="D69" s="4">
        <v>51.91</v>
      </c>
      <c r="E69" s="4">
        <v>0.79649999999999999</v>
      </c>
      <c r="F69" s="4">
        <v>2.63</v>
      </c>
      <c r="G69" s="4">
        <v>8.9</v>
      </c>
      <c r="H69" s="4">
        <v>0.21859999999999999</v>
      </c>
      <c r="I69" s="4">
        <v>18</v>
      </c>
      <c r="J69" s="4">
        <v>16.89</v>
      </c>
      <c r="K69" s="4">
        <v>0.18559999999999999</v>
      </c>
      <c r="L69" s="4"/>
      <c r="M69" s="4">
        <v>0.14419999999999999</v>
      </c>
      <c r="N69" s="4">
        <v>4.7000000000000002E-3</v>
      </c>
      <c r="O69" s="4"/>
      <c r="P69" s="4">
        <v>99.679599999999994</v>
      </c>
      <c r="Q69" s="4">
        <v>78.280632411067202</v>
      </c>
    </row>
    <row r="70" spans="1:17" x14ac:dyDescent="0.2">
      <c r="A70" s="3" t="s">
        <v>925</v>
      </c>
      <c r="B70" s="3" t="s">
        <v>20</v>
      </c>
      <c r="C70" s="3"/>
      <c r="D70" s="4">
        <v>52.22</v>
      </c>
      <c r="E70" s="4">
        <v>0.63880000000000003</v>
      </c>
      <c r="F70" s="4">
        <v>2.48</v>
      </c>
      <c r="G70" s="4">
        <v>7.34</v>
      </c>
      <c r="H70" s="4">
        <v>0.16089999999999999</v>
      </c>
      <c r="I70" s="4">
        <v>17.670000000000002</v>
      </c>
      <c r="J70" s="4">
        <v>18.87</v>
      </c>
      <c r="K70" s="4">
        <v>0.23480000000000001</v>
      </c>
      <c r="L70" s="4"/>
      <c r="M70" s="4">
        <v>0.3473</v>
      </c>
      <c r="N70" s="4">
        <v>5.7799999999999997E-2</v>
      </c>
      <c r="O70" s="4"/>
      <c r="P70" s="4">
        <v>100.0196</v>
      </c>
      <c r="Q70" s="4">
        <v>81.098072087175183</v>
      </c>
    </row>
    <row r="71" spans="1:17" x14ac:dyDescent="0.2">
      <c r="A71" s="3" t="s">
        <v>926</v>
      </c>
      <c r="B71" s="3" t="s">
        <v>20</v>
      </c>
      <c r="C71" s="3"/>
      <c r="D71" s="4">
        <v>50.14</v>
      </c>
      <c r="E71" s="4">
        <v>1.0951</v>
      </c>
      <c r="F71" s="4">
        <v>4.3099999999999996</v>
      </c>
      <c r="G71" s="4">
        <v>7.85</v>
      </c>
      <c r="H71" s="4">
        <v>0.18099999999999999</v>
      </c>
      <c r="I71" s="4">
        <v>15.98</v>
      </c>
      <c r="J71" s="4">
        <v>19.61</v>
      </c>
      <c r="K71" s="4">
        <v>0.26469999999999999</v>
      </c>
      <c r="L71" s="4"/>
      <c r="M71" s="4">
        <v>0.40050000000000002</v>
      </c>
      <c r="N71" s="4">
        <v>4.0300000000000002E-2</v>
      </c>
      <c r="O71" s="4"/>
      <c r="P71" s="4">
        <v>99.871600000000001</v>
      </c>
      <c r="Q71" s="4">
        <v>78.384376387039495</v>
      </c>
    </row>
    <row r="72" spans="1:17" x14ac:dyDescent="0.2">
      <c r="A72" s="3" t="s">
        <v>927</v>
      </c>
      <c r="B72" s="3" t="s">
        <v>20</v>
      </c>
      <c r="C72" s="3"/>
      <c r="D72" s="4">
        <v>50.56</v>
      </c>
      <c r="E72" s="4">
        <v>0.93169999999999997</v>
      </c>
      <c r="F72" s="4">
        <v>3.41</v>
      </c>
      <c r="G72" s="4">
        <v>7.78</v>
      </c>
      <c r="H72" s="4">
        <v>0.17169999999999999</v>
      </c>
      <c r="I72" s="4">
        <v>15.99</v>
      </c>
      <c r="J72" s="4">
        <v>20.12</v>
      </c>
      <c r="K72" s="4">
        <v>0.23319999999999999</v>
      </c>
      <c r="L72" s="4"/>
      <c r="M72" s="4">
        <v>0.36130000000000001</v>
      </c>
      <c r="N72" s="4">
        <v>6.6E-3</v>
      </c>
      <c r="O72" s="4"/>
      <c r="P72" s="4">
        <v>99.564499999999995</v>
      </c>
      <c r="Q72" s="4">
        <v>78.565101860053147</v>
      </c>
    </row>
    <row r="73" spans="1:17" x14ac:dyDescent="0.2">
      <c r="A73" s="3" t="s">
        <v>928</v>
      </c>
      <c r="B73" s="3" t="s">
        <v>20</v>
      </c>
      <c r="C73" s="3"/>
      <c r="D73" s="4">
        <v>49.85</v>
      </c>
      <c r="E73" s="4">
        <v>1.1413</v>
      </c>
      <c r="F73" s="4">
        <v>4.8499999999999996</v>
      </c>
      <c r="G73" s="4">
        <v>7.87</v>
      </c>
      <c r="H73" s="4">
        <v>0.1762</v>
      </c>
      <c r="I73" s="4">
        <v>15.39</v>
      </c>
      <c r="J73" s="4">
        <v>19.96</v>
      </c>
      <c r="K73" s="4">
        <v>0.2888</v>
      </c>
      <c r="L73" s="4"/>
      <c r="M73" s="4">
        <v>0.41789999999999999</v>
      </c>
      <c r="N73" s="4">
        <v>0</v>
      </c>
      <c r="O73" s="4"/>
      <c r="P73" s="4">
        <v>99.944199999999995</v>
      </c>
      <c r="Q73" s="4">
        <v>77.706715395157616</v>
      </c>
    </row>
    <row r="74" spans="1:17" x14ac:dyDescent="0.2">
      <c r="A74" s="3" t="s">
        <v>929</v>
      </c>
      <c r="B74" s="3" t="s">
        <v>20</v>
      </c>
      <c r="C74" s="3"/>
      <c r="D74" s="4">
        <v>49.86</v>
      </c>
      <c r="E74" s="4">
        <v>1.2225999999999999</v>
      </c>
      <c r="F74" s="4">
        <v>4.8600000000000003</v>
      </c>
      <c r="G74" s="4">
        <v>8.61</v>
      </c>
      <c r="H74" s="4">
        <v>0.16980000000000001</v>
      </c>
      <c r="I74" s="4">
        <v>15.35</v>
      </c>
      <c r="J74" s="4">
        <v>19.37</v>
      </c>
      <c r="K74" s="4">
        <v>0.307</v>
      </c>
      <c r="L74" s="4"/>
      <c r="M74" s="4">
        <v>0.20499999999999999</v>
      </c>
      <c r="N74" s="4">
        <v>3.6999999999999998E-2</v>
      </c>
      <c r="O74" s="4"/>
      <c r="P74" s="4">
        <v>99.991399999999999</v>
      </c>
      <c r="Q74" s="4">
        <v>76.080627099664056</v>
      </c>
    </row>
    <row r="75" spans="1:17" x14ac:dyDescent="0.2">
      <c r="A75" s="3" t="s">
        <v>930</v>
      </c>
      <c r="B75" s="3" t="s">
        <v>20</v>
      </c>
      <c r="C75" s="3"/>
      <c r="D75" s="4">
        <v>50.85</v>
      </c>
      <c r="E75" s="4">
        <v>1.0049999999999999</v>
      </c>
      <c r="F75" s="4">
        <v>3.81</v>
      </c>
      <c r="G75" s="4">
        <v>7.62</v>
      </c>
      <c r="H75" s="4">
        <v>0.14929999999999999</v>
      </c>
      <c r="I75" s="4">
        <v>15.56</v>
      </c>
      <c r="J75" s="4">
        <v>20.350000000000001</v>
      </c>
      <c r="K75" s="4">
        <v>0.24010000000000001</v>
      </c>
      <c r="L75" s="4"/>
      <c r="M75" s="4">
        <v>0.38990000000000002</v>
      </c>
      <c r="N75" s="4">
        <v>3.7400000000000003E-2</v>
      </c>
      <c r="O75" s="4"/>
      <c r="P75" s="4">
        <v>100.0117</v>
      </c>
      <c r="Q75" s="4">
        <v>78.445714285714288</v>
      </c>
    </row>
    <row r="76" spans="1:17" x14ac:dyDescent="0.2">
      <c r="A76" s="3" t="s">
        <v>931</v>
      </c>
      <c r="B76" s="3" t="s">
        <v>20</v>
      </c>
      <c r="C76" s="3"/>
      <c r="D76" s="4">
        <v>48.35</v>
      </c>
      <c r="E76" s="4">
        <v>2.0499999999999998</v>
      </c>
      <c r="F76" s="4">
        <v>4.33</v>
      </c>
      <c r="G76" s="4">
        <v>12.49</v>
      </c>
      <c r="H76" s="4">
        <v>0.32269999999999999</v>
      </c>
      <c r="I76" s="4">
        <v>13.99</v>
      </c>
      <c r="J76" s="4">
        <v>18.3</v>
      </c>
      <c r="K76" s="4">
        <v>0.32669999999999999</v>
      </c>
      <c r="L76" s="4"/>
      <c r="M76" s="4">
        <v>0</v>
      </c>
      <c r="N76" s="4">
        <v>6.4999999999999997E-3</v>
      </c>
      <c r="O76" s="4"/>
      <c r="P76" s="4">
        <v>100.16589999999999</v>
      </c>
      <c r="Q76" s="4">
        <v>66.624338624338634</v>
      </c>
    </row>
    <row r="77" spans="1:17" x14ac:dyDescent="0.2">
      <c r="A77" s="3" t="s">
        <v>932</v>
      </c>
      <c r="B77" s="3" t="s">
        <v>20</v>
      </c>
      <c r="C77" s="3"/>
      <c r="D77" s="4">
        <v>50.2</v>
      </c>
      <c r="E77" s="4">
        <v>1.4166000000000001</v>
      </c>
      <c r="F77" s="4">
        <v>3.59</v>
      </c>
      <c r="G77" s="4">
        <v>10.88</v>
      </c>
      <c r="H77" s="4">
        <v>0.24560000000000001</v>
      </c>
      <c r="I77" s="4">
        <v>15.2</v>
      </c>
      <c r="J77" s="4">
        <v>18.78</v>
      </c>
      <c r="K77" s="4">
        <v>0.27410000000000001</v>
      </c>
      <c r="L77" s="4"/>
      <c r="M77" s="4">
        <v>2.7000000000000001E-3</v>
      </c>
      <c r="N77" s="4">
        <v>1.21E-2</v>
      </c>
      <c r="O77" s="4"/>
      <c r="P77" s="4">
        <v>100.6011</v>
      </c>
      <c r="Q77" s="4">
        <v>71.356039771525275</v>
      </c>
    </row>
    <row r="78" spans="1:17" x14ac:dyDescent="0.2">
      <c r="A78" s="3" t="s">
        <v>933</v>
      </c>
      <c r="B78" s="3" t="s">
        <v>20</v>
      </c>
      <c r="C78" s="3"/>
      <c r="D78" s="4">
        <v>52.2</v>
      </c>
      <c r="E78" s="4">
        <v>0.77010000000000001</v>
      </c>
      <c r="F78" s="4">
        <v>1.6597999999999999</v>
      </c>
      <c r="G78" s="4">
        <v>11.21</v>
      </c>
      <c r="H78" s="4">
        <v>0.29509999999999997</v>
      </c>
      <c r="I78" s="4">
        <v>17.13</v>
      </c>
      <c r="J78" s="4">
        <v>16.72</v>
      </c>
      <c r="K78" s="4">
        <v>0.2109</v>
      </c>
      <c r="L78" s="4"/>
      <c r="M78" s="4">
        <v>2.8899999999999999E-2</v>
      </c>
      <c r="N78" s="4">
        <v>5.1999999999999998E-3</v>
      </c>
      <c r="O78" s="4"/>
      <c r="P78" s="4">
        <v>100.23</v>
      </c>
      <c r="Q78" s="4">
        <v>73.136346079567403</v>
      </c>
    </row>
    <row r="79" spans="1:17" x14ac:dyDescent="0.2">
      <c r="A79" s="3" t="s">
        <v>934</v>
      </c>
      <c r="B79" s="3" t="s">
        <v>20</v>
      </c>
      <c r="C79" s="3"/>
      <c r="D79" s="4">
        <v>52.03</v>
      </c>
      <c r="E79" s="4">
        <v>0.83430000000000004</v>
      </c>
      <c r="F79" s="4">
        <v>1.95</v>
      </c>
      <c r="G79" s="4">
        <v>10.66</v>
      </c>
      <c r="H79" s="4">
        <v>0.28549999999999998</v>
      </c>
      <c r="I79" s="4">
        <v>16.39</v>
      </c>
      <c r="J79" s="4">
        <v>17.93</v>
      </c>
      <c r="K79" s="4">
        <v>0.24729999999999999</v>
      </c>
      <c r="L79" s="4"/>
      <c r="M79" s="4">
        <v>2.5000000000000001E-3</v>
      </c>
      <c r="N79" s="4">
        <v>0</v>
      </c>
      <c r="O79" s="4"/>
      <c r="P79" s="4">
        <v>100.3296</v>
      </c>
      <c r="Q79" s="4">
        <v>73.261924009700891</v>
      </c>
    </row>
    <row r="80" spans="1:17" x14ac:dyDescent="0.2">
      <c r="A80" s="3" t="s">
        <v>935</v>
      </c>
      <c r="B80" s="3" t="s">
        <v>20</v>
      </c>
      <c r="C80" s="3"/>
      <c r="D80" s="4">
        <v>48.78</v>
      </c>
      <c r="E80" s="4">
        <v>1.86</v>
      </c>
      <c r="F80" s="4">
        <v>4.28</v>
      </c>
      <c r="G80" s="4">
        <v>12.4</v>
      </c>
      <c r="H80" s="4">
        <v>0.2717</v>
      </c>
      <c r="I80" s="4">
        <v>14.59</v>
      </c>
      <c r="J80" s="4">
        <v>17.71</v>
      </c>
      <c r="K80" s="4">
        <v>0.29909999999999998</v>
      </c>
      <c r="L80" s="4"/>
      <c r="M80" s="4">
        <v>0</v>
      </c>
      <c r="N80" s="4">
        <v>4.1999999999999997E-3</v>
      </c>
      <c r="O80" s="4"/>
      <c r="P80" s="4">
        <v>100.19499999999999</v>
      </c>
      <c r="Q80" s="4">
        <v>67.701220773846458</v>
      </c>
    </row>
    <row r="81" spans="1:17" x14ac:dyDescent="0.2">
      <c r="A81" s="3" t="s">
        <v>936</v>
      </c>
      <c r="B81" s="3" t="s">
        <v>20</v>
      </c>
      <c r="C81" s="3"/>
      <c r="D81" s="4">
        <v>50.18</v>
      </c>
      <c r="E81" s="4">
        <v>1.4422999999999999</v>
      </c>
      <c r="F81" s="4">
        <v>3.26</v>
      </c>
      <c r="G81" s="4">
        <v>11.53</v>
      </c>
      <c r="H81" s="4">
        <v>0.28920000000000001</v>
      </c>
      <c r="I81" s="4">
        <v>15.07</v>
      </c>
      <c r="J81" s="4">
        <v>18.5</v>
      </c>
      <c r="K81" s="4">
        <v>0.32979999999999998</v>
      </c>
      <c r="L81" s="4"/>
      <c r="M81" s="4">
        <v>0</v>
      </c>
      <c r="N81" s="4">
        <v>0</v>
      </c>
      <c r="O81" s="4"/>
      <c r="P81" s="4">
        <v>100.60129999999999</v>
      </c>
      <c r="Q81" s="4">
        <v>69.977049864385563</v>
      </c>
    </row>
    <row r="82" spans="1:17" x14ac:dyDescent="0.2">
      <c r="A82" s="3" t="s">
        <v>937</v>
      </c>
      <c r="B82" s="3" t="s">
        <v>20</v>
      </c>
      <c r="C82" s="3"/>
      <c r="D82" s="4">
        <v>51.44</v>
      </c>
      <c r="E82" s="4">
        <v>0.91200000000000003</v>
      </c>
      <c r="F82" s="4">
        <v>1.93</v>
      </c>
      <c r="G82" s="4">
        <v>12.54</v>
      </c>
      <c r="H82" s="4">
        <v>0.33019999999999999</v>
      </c>
      <c r="I82" s="4">
        <v>16.55</v>
      </c>
      <c r="J82" s="4">
        <v>15.88</v>
      </c>
      <c r="K82" s="4">
        <v>0.18</v>
      </c>
      <c r="L82" s="4"/>
      <c r="M82" s="4">
        <v>5.7999999999999996E-3</v>
      </c>
      <c r="N82" s="4">
        <v>0</v>
      </c>
      <c r="O82" s="4"/>
      <c r="P82" s="4">
        <v>99.768000000000001</v>
      </c>
      <c r="Q82" s="4">
        <v>70.174772036474167</v>
      </c>
    </row>
    <row r="83" spans="1:17" x14ac:dyDescent="0.2">
      <c r="A83" s="3" t="s">
        <v>938</v>
      </c>
      <c r="B83" s="3" t="s">
        <v>20</v>
      </c>
      <c r="C83" s="3"/>
      <c r="D83" s="4">
        <v>47.94</v>
      </c>
      <c r="E83" s="4">
        <v>2.39</v>
      </c>
      <c r="F83" s="4">
        <v>4.82</v>
      </c>
      <c r="G83" s="4">
        <v>12.4</v>
      </c>
      <c r="H83" s="4">
        <v>0.26079999999999998</v>
      </c>
      <c r="I83" s="4">
        <v>13.77</v>
      </c>
      <c r="J83" s="4">
        <v>18.41</v>
      </c>
      <c r="K83" s="4">
        <v>0.32379999999999998</v>
      </c>
      <c r="L83" s="4"/>
      <c r="M83" s="4">
        <v>0</v>
      </c>
      <c r="N83" s="4">
        <v>3.0999999999999999E-3</v>
      </c>
      <c r="O83" s="4"/>
      <c r="P83" s="4">
        <v>100.3177</v>
      </c>
      <c r="Q83" s="4">
        <v>66.430564498819493</v>
      </c>
    </row>
    <row r="84" spans="1:17" x14ac:dyDescent="0.2">
      <c r="A84" s="3" t="s">
        <v>939</v>
      </c>
      <c r="B84" s="3" t="s">
        <v>20</v>
      </c>
      <c r="C84" s="3"/>
      <c r="D84" s="4">
        <v>50.21</v>
      </c>
      <c r="E84" s="4">
        <v>1.4083000000000001</v>
      </c>
      <c r="F84" s="4">
        <v>3.19</v>
      </c>
      <c r="G84" s="4">
        <v>12.07</v>
      </c>
      <c r="H84" s="4">
        <v>0.28699999999999998</v>
      </c>
      <c r="I84" s="4">
        <v>15.06</v>
      </c>
      <c r="J84" s="4">
        <v>17.559999999999999</v>
      </c>
      <c r="K84" s="4">
        <v>0.28239999999999998</v>
      </c>
      <c r="L84" s="4"/>
      <c r="M84" s="4">
        <v>7.1000000000000004E-3</v>
      </c>
      <c r="N84" s="4">
        <v>0</v>
      </c>
      <c r="O84" s="4"/>
      <c r="P84" s="4">
        <v>100.0748</v>
      </c>
      <c r="Q84" s="4">
        <v>68.97540983606558</v>
      </c>
    </row>
    <row r="85" spans="1:17" x14ac:dyDescent="0.2">
      <c r="A85" s="3" t="s">
        <v>940</v>
      </c>
      <c r="B85" s="3" t="s">
        <v>20</v>
      </c>
      <c r="C85" s="3"/>
      <c r="D85" s="4">
        <v>50.53</v>
      </c>
      <c r="E85" s="4">
        <v>1.4350000000000001</v>
      </c>
      <c r="F85" s="4">
        <v>2.9</v>
      </c>
      <c r="G85" s="4">
        <v>12.52</v>
      </c>
      <c r="H85" s="4">
        <v>0.33239999999999997</v>
      </c>
      <c r="I85" s="4">
        <v>15.81</v>
      </c>
      <c r="J85" s="4">
        <v>16.21</v>
      </c>
      <c r="K85" s="4">
        <v>0.24510000000000001</v>
      </c>
      <c r="L85" s="4"/>
      <c r="M85" s="4">
        <v>2.8999999999999998E-3</v>
      </c>
      <c r="N85" s="4">
        <v>4.0000000000000001E-3</v>
      </c>
      <c r="O85" s="4"/>
      <c r="P85" s="4">
        <v>99.989400000000003</v>
      </c>
      <c r="Q85" s="4">
        <v>69.236805964292728</v>
      </c>
    </row>
    <row r="86" spans="1:17" x14ac:dyDescent="0.2">
      <c r="A86" s="3" t="s">
        <v>941</v>
      </c>
      <c r="B86" s="3" t="s">
        <v>20</v>
      </c>
      <c r="C86" s="3"/>
      <c r="D86" s="4">
        <v>46.56</v>
      </c>
      <c r="E86" s="4">
        <v>2.62</v>
      </c>
      <c r="F86" s="4">
        <v>6.01</v>
      </c>
      <c r="G86" s="4">
        <v>12.99</v>
      </c>
      <c r="H86" s="4">
        <v>0.28170000000000001</v>
      </c>
      <c r="I86" s="4">
        <v>12.83</v>
      </c>
      <c r="J86" s="4">
        <v>17.97</v>
      </c>
      <c r="K86" s="4">
        <v>0.3453</v>
      </c>
      <c r="L86" s="4"/>
      <c r="M86" s="4">
        <v>3.0999999999999999E-3</v>
      </c>
      <c r="N86" s="4">
        <v>0</v>
      </c>
      <c r="O86" s="4"/>
      <c r="P86" s="4">
        <v>99.610100000000003</v>
      </c>
      <c r="Q86" s="4">
        <v>63.777631866929305</v>
      </c>
    </row>
    <row r="87" spans="1:17" x14ac:dyDescent="0.2">
      <c r="A87" s="3" t="s">
        <v>942</v>
      </c>
      <c r="B87" s="3" t="s">
        <v>20</v>
      </c>
      <c r="C87" s="3"/>
      <c r="D87" s="4">
        <v>50.2</v>
      </c>
      <c r="E87" s="4">
        <v>1.3724000000000001</v>
      </c>
      <c r="F87" s="4">
        <v>3.08</v>
      </c>
      <c r="G87" s="4">
        <v>11.39</v>
      </c>
      <c r="H87" s="4">
        <v>0.30249999999999999</v>
      </c>
      <c r="I87" s="4">
        <v>14.83</v>
      </c>
      <c r="J87" s="4">
        <v>18.23</v>
      </c>
      <c r="K87" s="4">
        <v>0.27600000000000002</v>
      </c>
      <c r="L87" s="4"/>
      <c r="M87" s="4">
        <v>0</v>
      </c>
      <c r="N87" s="4">
        <v>0</v>
      </c>
      <c r="O87" s="4"/>
      <c r="P87" s="4">
        <v>99.680899999999994</v>
      </c>
      <c r="Q87" s="4">
        <v>69.896993903720841</v>
      </c>
    </row>
    <row r="88" spans="1:17" x14ac:dyDescent="0.2">
      <c r="A88" s="3" t="s">
        <v>943</v>
      </c>
      <c r="B88" s="3" t="s">
        <v>20</v>
      </c>
      <c r="C88" s="3"/>
      <c r="D88" s="4">
        <v>49.93</v>
      </c>
      <c r="E88" s="4">
        <v>1.1843999999999999</v>
      </c>
      <c r="F88" s="4">
        <v>3.63</v>
      </c>
      <c r="G88" s="4">
        <v>10.47</v>
      </c>
      <c r="H88" s="4">
        <v>0.24859999999999999</v>
      </c>
      <c r="I88" s="4">
        <v>14.76</v>
      </c>
      <c r="J88" s="4">
        <v>19.329999999999998</v>
      </c>
      <c r="K88" s="4">
        <v>0.29870000000000002</v>
      </c>
      <c r="L88" s="4"/>
      <c r="M88" s="4">
        <v>4.02E-2</v>
      </c>
      <c r="N88" s="4">
        <v>1.2999999999999999E-2</v>
      </c>
      <c r="O88" s="4"/>
      <c r="P88" s="4">
        <v>99.904899999999998</v>
      </c>
      <c r="Q88" s="4">
        <v>71.524615050965096</v>
      </c>
    </row>
    <row r="89" spans="1:17" x14ac:dyDescent="0.2">
      <c r="A89" s="3" t="s">
        <v>944</v>
      </c>
      <c r="B89" s="3" t="s">
        <v>20</v>
      </c>
      <c r="C89" s="3"/>
      <c r="D89" s="4">
        <v>49.77</v>
      </c>
      <c r="E89" s="4">
        <v>1.4693000000000001</v>
      </c>
      <c r="F89" s="4">
        <v>3.84</v>
      </c>
      <c r="G89" s="4">
        <v>11.4</v>
      </c>
      <c r="H89" s="4">
        <v>0.26790000000000003</v>
      </c>
      <c r="I89" s="4">
        <v>14.51</v>
      </c>
      <c r="J89" s="4">
        <v>18.84</v>
      </c>
      <c r="K89" s="4">
        <v>0.34970000000000001</v>
      </c>
      <c r="L89" s="4"/>
      <c r="M89" s="4">
        <v>0</v>
      </c>
      <c r="N89" s="4">
        <v>0</v>
      </c>
      <c r="O89" s="4"/>
      <c r="P89" s="4">
        <v>100.4469</v>
      </c>
      <c r="Q89" s="4">
        <v>69.420600858369099</v>
      </c>
    </row>
    <row r="90" spans="1:17" x14ac:dyDescent="0.2">
      <c r="A90" s="3" t="s">
        <v>945</v>
      </c>
      <c r="B90" s="3" t="s">
        <v>20</v>
      </c>
      <c r="C90" s="3"/>
      <c r="D90" s="4">
        <v>51.75</v>
      </c>
      <c r="E90" s="4">
        <v>0.95860000000000001</v>
      </c>
      <c r="F90" s="4">
        <v>1.98</v>
      </c>
      <c r="G90" s="4">
        <v>11.51</v>
      </c>
      <c r="H90" s="4">
        <v>0.32219999999999999</v>
      </c>
      <c r="I90" s="4">
        <v>16.010000000000002</v>
      </c>
      <c r="J90" s="4">
        <v>17.47</v>
      </c>
      <c r="K90" s="4">
        <v>0.29289999999999999</v>
      </c>
      <c r="L90" s="4"/>
      <c r="M90" s="4">
        <v>0</v>
      </c>
      <c r="N90" s="4">
        <v>0</v>
      </c>
      <c r="O90" s="4"/>
      <c r="P90" s="4">
        <v>100.2937</v>
      </c>
      <c r="Q90" s="4">
        <v>71.265289753358729</v>
      </c>
    </row>
    <row r="91" spans="1:17" x14ac:dyDescent="0.2">
      <c r="A91" s="3" t="s">
        <v>946</v>
      </c>
      <c r="B91" s="3" t="s">
        <v>20</v>
      </c>
      <c r="C91" s="3"/>
      <c r="D91" s="4">
        <v>51.65</v>
      </c>
      <c r="E91" s="4">
        <v>0.88139999999999996</v>
      </c>
      <c r="F91" s="4">
        <v>2.15</v>
      </c>
      <c r="G91" s="4">
        <v>10.7</v>
      </c>
      <c r="H91" s="4">
        <v>0.27700000000000002</v>
      </c>
      <c r="I91" s="4">
        <v>16.23</v>
      </c>
      <c r="J91" s="4">
        <v>17.899999999999999</v>
      </c>
      <c r="K91" s="4">
        <v>0.28660000000000002</v>
      </c>
      <c r="L91" s="4"/>
      <c r="M91" s="4">
        <v>0</v>
      </c>
      <c r="N91" s="4">
        <v>0</v>
      </c>
      <c r="O91" s="4"/>
      <c r="P91" s="4">
        <v>100.075</v>
      </c>
      <c r="Q91" s="4">
        <v>72.992700729927009</v>
      </c>
    </row>
    <row r="92" spans="1:17" x14ac:dyDescent="0.2">
      <c r="A92" s="3" t="s">
        <v>947</v>
      </c>
      <c r="B92" s="3" t="s">
        <v>20</v>
      </c>
      <c r="C92" s="3"/>
      <c r="D92" s="4">
        <v>49.15</v>
      </c>
      <c r="E92" s="4">
        <v>1.6181000000000001</v>
      </c>
      <c r="F92" s="4">
        <v>3.9</v>
      </c>
      <c r="G92" s="4">
        <v>10.47</v>
      </c>
      <c r="H92" s="4">
        <v>0.2414</v>
      </c>
      <c r="I92" s="4">
        <v>14.31</v>
      </c>
      <c r="J92" s="4">
        <v>19.88</v>
      </c>
      <c r="K92" s="4">
        <v>0.30420000000000003</v>
      </c>
      <c r="L92" s="4"/>
      <c r="M92" s="4">
        <v>1.8100000000000002E-2</v>
      </c>
      <c r="N92" s="4">
        <v>0</v>
      </c>
      <c r="O92" s="4"/>
      <c r="P92" s="4">
        <v>99.891800000000003</v>
      </c>
      <c r="Q92" s="4">
        <v>70.885796333112438</v>
      </c>
    </row>
    <row r="93" spans="1:17" x14ac:dyDescent="0.2">
      <c r="A93" s="3" t="s">
        <v>948</v>
      </c>
      <c r="B93" s="3" t="s">
        <v>20</v>
      </c>
      <c r="C93" s="3"/>
      <c r="D93" s="4">
        <v>47.67</v>
      </c>
      <c r="E93" s="4">
        <v>2.13</v>
      </c>
      <c r="F93" s="4">
        <v>4.62</v>
      </c>
      <c r="G93" s="4">
        <v>11.53</v>
      </c>
      <c r="H93" s="4">
        <v>0.23419999999999999</v>
      </c>
      <c r="I93" s="4">
        <v>13.18</v>
      </c>
      <c r="J93" s="4">
        <v>19.829999999999998</v>
      </c>
      <c r="K93" s="4">
        <v>0.34039999999999998</v>
      </c>
      <c r="L93" s="4"/>
      <c r="M93" s="4">
        <v>9.4999999999999998E-3</v>
      </c>
      <c r="N93" s="4">
        <v>1.78E-2</v>
      </c>
      <c r="O93" s="4"/>
      <c r="P93" s="4">
        <v>99.561899999999994</v>
      </c>
      <c r="Q93" s="4">
        <v>67.078096947935379</v>
      </c>
    </row>
    <row r="94" spans="1:17" x14ac:dyDescent="0.2">
      <c r="A94" s="3" t="s">
        <v>949</v>
      </c>
      <c r="B94" s="3" t="s">
        <v>20</v>
      </c>
      <c r="C94" s="3"/>
      <c r="D94" s="4">
        <v>51.7</v>
      </c>
      <c r="E94" s="4">
        <v>0.86309999999999998</v>
      </c>
      <c r="F94" s="4">
        <v>1.95</v>
      </c>
      <c r="G94" s="4">
        <v>10.82</v>
      </c>
      <c r="H94" s="4">
        <v>0.30449999999999999</v>
      </c>
      <c r="I94" s="4">
        <v>16.36</v>
      </c>
      <c r="J94" s="4">
        <v>17.850000000000001</v>
      </c>
      <c r="K94" s="4">
        <v>0.23849999999999999</v>
      </c>
      <c r="L94" s="4"/>
      <c r="M94" s="4">
        <v>1.84E-2</v>
      </c>
      <c r="N94" s="4">
        <v>0</v>
      </c>
      <c r="O94" s="4"/>
      <c r="P94" s="4">
        <v>100.1045</v>
      </c>
      <c r="Q94" s="4">
        <v>72.935503315250145</v>
      </c>
    </row>
    <row r="95" spans="1:17" x14ac:dyDescent="0.2">
      <c r="A95" s="3" t="s">
        <v>950</v>
      </c>
      <c r="B95" s="3" t="s">
        <v>20</v>
      </c>
      <c r="C95" s="3"/>
      <c r="D95" s="4">
        <v>50.3</v>
      </c>
      <c r="E95" s="4">
        <v>1.4278</v>
      </c>
      <c r="F95" s="4">
        <v>3.36</v>
      </c>
      <c r="G95" s="4">
        <v>11.16</v>
      </c>
      <c r="H95" s="4">
        <v>0.25779999999999997</v>
      </c>
      <c r="I95" s="4">
        <v>14.85</v>
      </c>
      <c r="J95" s="4">
        <v>18.399999999999999</v>
      </c>
      <c r="K95" s="4">
        <v>0.27129999999999999</v>
      </c>
      <c r="L95" s="4"/>
      <c r="M95" s="4">
        <v>0</v>
      </c>
      <c r="N95" s="4">
        <v>2.9999999999999997E-4</v>
      </c>
      <c r="O95" s="4"/>
      <c r="P95" s="4">
        <v>100.02719999999999</v>
      </c>
      <c r="Q95" s="4">
        <v>70.345998726385048</v>
      </c>
    </row>
    <row r="96" spans="1:17" x14ac:dyDescent="0.2">
      <c r="A96" s="3" t="s">
        <v>951</v>
      </c>
      <c r="B96" s="3" t="s">
        <v>20</v>
      </c>
      <c r="C96" s="3"/>
      <c r="D96" s="4">
        <v>49.59</v>
      </c>
      <c r="E96" s="4">
        <v>1.4698</v>
      </c>
      <c r="F96" s="4">
        <v>3.52</v>
      </c>
      <c r="G96" s="4">
        <v>12.49</v>
      </c>
      <c r="H96" s="4">
        <v>0.32740000000000002</v>
      </c>
      <c r="I96" s="4">
        <v>14.68</v>
      </c>
      <c r="J96" s="4">
        <v>17.73</v>
      </c>
      <c r="K96" s="4">
        <v>0.30170000000000002</v>
      </c>
      <c r="L96" s="4"/>
      <c r="M96" s="4">
        <v>0</v>
      </c>
      <c r="N96" s="4">
        <v>0</v>
      </c>
      <c r="O96" s="4"/>
      <c r="P96" s="4">
        <v>100.10890000000001</v>
      </c>
      <c r="Q96" s="4">
        <v>67.680921052631575</v>
      </c>
    </row>
    <row r="97" spans="1:17" x14ac:dyDescent="0.2">
      <c r="A97" s="3" t="s">
        <v>952</v>
      </c>
      <c r="B97" s="3" t="s">
        <v>20</v>
      </c>
      <c r="C97" s="3"/>
      <c r="D97" s="4">
        <v>49.15</v>
      </c>
      <c r="E97" s="4">
        <v>1.6112</v>
      </c>
      <c r="F97" s="4">
        <v>3.85</v>
      </c>
      <c r="G97" s="4">
        <v>12.87</v>
      </c>
      <c r="H97" s="4">
        <v>0.33910000000000001</v>
      </c>
      <c r="I97" s="4">
        <v>14.16</v>
      </c>
      <c r="J97" s="4">
        <v>17.68</v>
      </c>
      <c r="K97" s="4">
        <v>0.33800000000000002</v>
      </c>
      <c r="L97" s="4"/>
      <c r="M97" s="4">
        <v>1.14E-2</v>
      </c>
      <c r="N97" s="4">
        <v>5.1000000000000004E-3</v>
      </c>
      <c r="O97" s="4"/>
      <c r="P97" s="4">
        <v>100.01479999999999</v>
      </c>
      <c r="Q97" s="4">
        <v>66.230257689110559</v>
      </c>
    </row>
    <row r="98" spans="1:17" x14ac:dyDescent="0.2">
      <c r="A98" s="3" t="s">
        <v>953</v>
      </c>
      <c r="B98" s="3" t="s">
        <v>20</v>
      </c>
      <c r="C98" s="3"/>
      <c r="D98" s="4">
        <v>48.4</v>
      </c>
      <c r="E98" s="4">
        <v>2.0099999999999998</v>
      </c>
      <c r="F98" s="4">
        <v>4.84</v>
      </c>
      <c r="G98" s="4">
        <v>12.2</v>
      </c>
      <c r="H98" s="4">
        <v>0.28149999999999997</v>
      </c>
      <c r="I98" s="4">
        <v>14.39</v>
      </c>
      <c r="J98" s="4">
        <v>17.32</v>
      </c>
      <c r="K98" s="4">
        <v>0.44429999999999997</v>
      </c>
      <c r="L98" s="4"/>
      <c r="M98" s="4">
        <v>9.3100000000000002E-2</v>
      </c>
      <c r="N98" s="4">
        <v>1.1599999999999999E-2</v>
      </c>
      <c r="O98" s="4"/>
      <c r="P98" s="4">
        <v>99.990499999999997</v>
      </c>
      <c r="Q98" s="4">
        <v>67.764952780692539</v>
      </c>
    </row>
    <row r="99" spans="1:17" x14ac:dyDescent="0.2">
      <c r="A99" s="3" t="s">
        <v>954</v>
      </c>
      <c r="B99" s="3" t="s">
        <v>20</v>
      </c>
      <c r="C99" s="3"/>
      <c r="D99" s="4">
        <v>49.71</v>
      </c>
      <c r="E99" s="4">
        <v>1.3726</v>
      </c>
      <c r="F99" s="4">
        <v>3.57</v>
      </c>
      <c r="G99" s="4">
        <v>12</v>
      </c>
      <c r="H99" s="4">
        <v>0.2838</v>
      </c>
      <c r="I99" s="4">
        <v>14.74</v>
      </c>
      <c r="J99" s="4">
        <v>18.09</v>
      </c>
      <c r="K99" s="4">
        <v>0.32900000000000001</v>
      </c>
      <c r="L99" s="4"/>
      <c r="M99" s="4">
        <v>0</v>
      </c>
      <c r="N99" s="4">
        <v>0</v>
      </c>
      <c r="O99" s="4"/>
      <c r="P99" s="4">
        <v>100.0954</v>
      </c>
      <c r="Q99" s="4">
        <v>68.642129340819309</v>
      </c>
    </row>
    <row r="100" spans="1:17" x14ac:dyDescent="0.2">
      <c r="A100" s="3" t="s">
        <v>955</v>
      </c>
      <c r="B100" s="3" t="s">
        <v>20</v>
      </c>
      <c r="C100" s="3"/>
      <c r="D100" s="4">
        <v>49.81</v>
      </c>
      <c r="E100" s="4">
        <v>1.3438000000000001</v>
      </c>
      <c r="F100" s="4">
        <v>3.69</v>
      </c>
      <c r="G100" s="4">
        <v>11.09</v>
      </c>
      <c r="H100" s="4">
        <v>0.27689999999999998</v>
      </c>
      <c r="I100" s="4">
        <v>15.21</v>
      </c>
      <c r="J100" s="4">
        <v>18.23</v>
      </c>
      <c r="K100" s="4">
        <v>0.29659999999999997</v>
      </c>
      <c r="L100" s="4"/>
      <c r="M100" s="4">
        <v>5.79E-2</v>
      </c>
      <c r="N100" s="4">
        <v>6.4000000000000003E-3</v>
      </c>
      <c r="O100" s="4"/>
      <c r="P100" s="4">
        <v>100.0116</v>
      </c>
      <c r="Q100" s="4">
        <v>70.965719063545151</v>
      </c>
    </row>
    <row r="101" spans="1:17" x14ac:dyDescent="0.2">
      <c r="A101" s="3" t="s">
        <v>956</v>
      </c>
      <c r="B101" s="3" t="s">
        <v>20</v>
      </c>
      <c r="C101" s="3"/>
      <c r="D101" s="4">
        <v>49.54</v>
      </c>
      <c r="E101" s="4">
        <v>1.5939000000000001</v>
      </c>
      <c r="F101" s="4">
        <v>3.76</v>
      </c>
      <c r="G101" s="4">
        <v>12.35</v>
      </c>
      <c r="H101" s="4">
        <v>0.30840000000000001</v>
      </c>
      <c r="I101" s="4">
        <v>13.95</v>
      </c>
      <c r="J101" s="4">
        <v>18.489999999999998</v>
      </c>
      <c r="K101" s="4">
        <v>0.3246</v>
      </c>
      <c r="L101" s="4"/>
      <c r="M101" s="4">
        <v>3.9E-2</v>
      </c>
      <c r="N101" s="4">
        <v>0</v>
      </c>
      <c r="O101" s="4"/>
      <c r="P101" s="4">
        <v>100.35590000000001</v>
      </c>
      <c r="Q101" s="4">
        <v>66.802052159042319</v>
      </c>
    </row>
    <row r="102" spans="1:17" x14ac:dyDescent="0.2">
      <c r="A102" s="3" t="s">
        <v>957</v>
      </c>
      <c r="B102" s="3" t="s">
        <v>20</v>
      </c>
      <c r="C102" s="3"/>
      <c r="D102" s="4">
        <v>50.54</v>
      </c>
      <c r="E102" s="4">
        <v>1.2169000000000001</v>
      </c>
      <c r="F102" s="4">
        <v>3.2</v>
      </c>
      <c r="G102" s="4">
        <v>11.75</v>
      </c>
      <c r="H102" s="4">
        <v>0.29659999999999997</v>
      </c>
      <c r="I102" s="4">
        <v>15.01</v>
      </c>
      <c r="J102" s="4">
        <v>18.149999999999999</v>
      </c>
      <c r="K102" s="4">
        <v>0.30080000000000001</v>
      </c>
      <c r="L102" s="4"/>
      <c r="M102" s="4">
        <v>2.1399999999999999E-2</v>
      </c>
      <c r="N102" s="4">
        <v>1.77E-2</v>
      </c>
      <c r="O102" s="4"/>
      <c r="P102" s="4">
        <v>100.5034</v>
      </c>
      <c r="Q102" s="4">
        <v>69.49646275488972</v>
      </c>
    </row>
    <row r="103" spans="1:17" x14ac:dyDescent="0.2">
      <c r="A103" s="3" t="s">
        <v>958</v>
      </c>
      <c r="B103" s="3" t="s">
        <v>20</v>
      </c>
      <c r="C103" s="3"/>
      <c r="D103" s="4">
        <v>49.16</v>
      </c>
      <c r="E103" s="4">
        <v>1.72</v>
      </c>
      <c r="F103" s="4">
        <v>3.96</v>
      </c>
      <c r="G103" s="4">
        <v>13.75</v>
      </c>
      <c r="H103" s="4">
        <v>0.36070000000000002</v>
      </c>
      <c r="I103" s="4">
        <v>15.07</v>
      </c>
      <c r="J103" s="4">
        <v>15.66</v>
      </c>
      <c r="K103" s="4">
        <v>0.30370000000000003</v>
      </c>
      <c r="L103" s="4"/>
      <c r="M103" s="4">
        <v>2.0999999999999999E-3</v>
      </c>
      <c r="N103" s="4">
        <v>4.3E-3</v>
      </c>
      <c r="O103" s="4"/>
      <c r="P103" s="4">
        <v>99.990799999999993</v>
      </c>
      <c r="Q103" s="4">
        <v>66.145731588200832</v>
      </c>
    </row>
    <row r="104" spans="1:17" x14ac:dyDescent="0.2">
      <c r="A104" s="3" t="s">
        <v>959</v>
      </c>
      <c r="B104" s="3" t="s">
        <v>20</v>
      </c>
      <c r="C104" s="3"/>
      <c r="D104" s="4">
        <v>48.56</v>
      </c>
      <c r="E104" s="4">
        <v>1.88</v>
      </c>
      <c r="F104" s="4">
        <v>4.43</v>
      </c>
      <c r="G104" s="4">
        <v>13.86</v>
      </c>
      <c r="H104" s="4">
        <v>0.36990000000000001</v>
      </c>
      <c r="I104" s="4">
        <v>14.51</v>
      </c>
      <c r="J104" s="4">
        <v>16.47</v>
      </c>
      <c r="K104" s="4">
        <v>0.33939999999999998</v>
      </c>
      <c r="L104" s="4"/>
      <c r="M104" s="4">
        <v>0</v>
      </c>
      <c r="N104" s="4">
        <v>1.6000000000000001E-3</v>
      </c>
      <c r="O104" s="4"/>
      <c r="P104" s="4">
        <v>100.4209</v>
      </c>
      <c r="Q104" s="4">
        <v>65.107913669064757</v>
      </c>
    </row>
    <row r="105" spans="1:17" x14ac:dyDescent="0.2">
      <c r="A105" s="3" t="s">
        <v>960</v>
      </c>
      <c r="B105" s="3" t="s">
        <v>20</v>
      </c>
      <c r="C105" s="3"/>
      <c r="D105" s="4">
        <v>50.24</v>
      </c>
      <c r="E105" s="4">
        <v>1.2203999999999999</v>
      </c>
      <c r="F105" s="4">
        <v>3.22</v>
      </c>
      <c r="G105" s="4">
        <v>12.94</v>
      </c>
      <c r="H105" s="4">
        <v>0.34050000000000002</v>
      </c>
      <c r="I105" s="4">
        <v>15.44</v>
      </c>
      <c r="J105" s="4">
        <v>16.45</v>
      </c>
      <c r="K105" s="4">
        <v>0.31</v>
      </c>
      <c r="L105" s="4"/>
      <c r="M105" s="4">
        <v>7.0000000000000001E-3</v>
      </c>
      <c r="N105" s="4">
        <v>0</v>
      </c>
      <c r="O105" s="4"/>
      <c r="P105" s="4">
        <v>100.1679</v>
      </c>
      <c r="Q105" s="4">
        <v>68.026808594520006</v>
      </c>
    </row>
    <row r="106" spans="1:17" x14ac:dyDescent="0.2">
      <c r="A106" s="3" t="s">
        <v>961</v>
      </c>
      <c r="B106" s="3" t="s">
        <v>20</v>
      </c>
      <c r="C106" s="3"/>
      <c r="D106" s="4">
        <v>48.87</v>
      </c>
      <c r="E106" s="4">
        <v>1.6278999999999999</v>
      </c>
      <c r="F106" s="4">
        <v>3.92</v>
      </c>
      <c r="G106" s="4">
        <v>13.65</v>
      </c>
      <c r="H106" s="4">
        <v>0.3528</v>
      </c>
      <c r="I106" s="4">
        <v>14.81</v>
      </c>
      <c r="J106" s="4">
        <v>16.170000000000002</v>
      </c>
      <c r="K106" s="4">
        <v>0.29020000000000001</v>
      </c>
      <c r="L106" s="4"/>
      <c r="M106" s="4">
        <v>8.8999999999999999E-3</v>
      </c>
      <c r="N106" s="4">
        <v>0</v>
      </c>
      <c r="O106" s="4"/>
      <c r="P106" s="4">
        <v>99.699799999999996</v>
      </c>
      <c r="Q106" s="4">
        <v>65.917159763313606</v>
      </c>
    </row>
    <row r="107" spans="1:17" x14ac:dyDescent="0.2">
      <c r="A107" s="3" t="s">
        <v>962</v>
      </c>
      <c r="B107" s="3" t="s">
        <v>20</v>
      </c>
      <c r="C107" s="3"/>
      <c r="D107" s="4">
        <v>49.7</v>
      </c>
      <c r="E107" s="4">
        <v>1.3426</v>
      </c>
      <c r="F107" s="4">
        <v>3.51</v>
      </c>
      <c r="G107" s="4">
        <v>12.68</v>
      </c>
      <c r="H107" s="4">
        <v>0.3377</v>
      </c>
      <c r="I107" s="4">
        <v>15.52</v>
      </c>
      <c r="J107" s="4">
        <v>16.579999999999998</v>
      </c>
      <c r="K107" s="4">
        <v>0.2923</v>
      </c>
      <c r="L107" s="4"/>
      <c r="M107" s="4">
        <v>3.5799999999999998E-2</v>
      </c>
      <c r="N107" s="4">
        <v>2.3699999999999999E-2</v>
      </c>
      <c r="O107" s="4"/>
      <c r="P107" s="4">
        <v>100.02209999999999</v>
      </c>
      <c r="Q107" s="4">
        <v>68.567482241515393</v>
      </c>
    </row>
    <row r="108" spans="1:17" x14ac:dyDescent="0.2">
      <c r="A108" s="3" t="s">
        <v>963</v>
      </c>
      <c r="B108" s="3" t="s">
        <v>20</v>
      </c>
      <c r="C108" s="3"/>
      <c r="D108" s="4">
        <v>48.87</v>
      </c>
      <c r="E108" s="4">
        <v>1.77</v>
      </c>
      <c r="F108" s="4">
        <v>3.86</v>
      </c>
      <c r="G108" s="4">
        <v>14.03</v>
      </c>
      <c r="H108" s="4">
        <v>0.34470000000000001</v>
      </c>
      <c r="I108" s="4">
        <v>14.77</v>
      </c>
      <c r="J108" s="4">
        <v>15.83</v>
      </c>
      <c r="K108" s="4">
        <v>0.30959999999999999</v>
      </c>
      <c r="L108" s="4"/>
      <c r="M108" s="4">
        <v>0</v>
      </c>
      <c r="N108" s="4">
        <v>1.15E-2</v>
      </c>
      <c r="O108" s="4"/>
      <c r="P108" s="4">
        <v>99.7958</v>
      </c>
      <c r="Q108" s="4">
        <v>65.237815619495009</v>
      </c>
    </row>
    <row r="109" spans="1:17" x14ac:dyDescent="0.2">
      <c r="A109" s="3" t="s">
        <v>964</v>
      </c>
      <c r="B109" s="3" t="s">
        <v>20</v>
      </c>
      <c r="C109" s="3"/>
      <c r="D109" s="4">
        <v>49.84</v>
      </c>
      <c r="E109" s="4">
        <v>1.3835999999999999</v>
      </c>
      <c r="F109" s="4">
        <v>3.39</v>
      </c>
      <c r="G109" s="4">
        <v>11.31</v>
      </c>
      <c r="H109" s="4">
        <v>0.25659999999999999</v>
      </c>
      <c r="I109" s="4">
        <v>14.46</v>
      </c>
      <c r="J109" s="4">
        <v>18.989999999999998</v>
      </c>
      <c r="K109" s="4">
        <v>0.34849999999999998</v>
      </c>
      <c r="L109" s="4"/>
      <c r="M109" s="4">
        <v>1.9E-3</v>
      </c>
      <c r="N109" s="4">
        <v>1.61E-2</v>
      </c>
      <c r="O109" s="4"/>
      <c r="P109" s="4">
        <v>99.996700000000004</v>
      </c>
      <c r="Q109" s="4">
        <v>69.491525423728817</v>
      </c>
    </row>
    <row r="110" spans="1:17" x14ac:dyDescent="0.2">
      <c r="A110" s="3" t="s">
        <v>965</v>
      </c>
      <c r="B110" s="3" t="s">
        <v>20</v>
      </c>
      <c r="C110" s="3"/>
      <c r="D110" s="4">
        <v>52.55</v>
      </c>
      <c r="E110" s="4">
        <v>0.64580000000000004</v>
      </c>
      <c r="F110" s="4">
        <v>2.2000000000000002</v>
      </c>
      <c r="G110" s="4">
        <v>8.73</v>
      </c>
      <c r="H110" s="4">
        <v>0.255</v>
      </c>
      <c r="I110" s="4">
        <v>18.28</v>
      </c>
      <c r="J110" s="4">
        <v>17.2</v>
      </c>
      <c r="K110" s="4">
        <v>0.17169999999999999</v>
      </c>
      <c r="L110" s="4"/>
      <c r="M110" s="4">
        <v>0.21690000000000001</v>
      </c>
      <c r="N110" s="4">
        <v>1.3899999999999999E-2</v>
      </c>
      <c r="O110" s="4"/>
      <c r="P110" s="4">
        <v>100.2633</v>
      </c>
      <c r="Q110" s="4">
        <v>78.871572302229239</v>
      </c>
    </row>
    <row r="111" spans="1:17" x14ac:dyDescent="0.2">
      <c r="A111" s="3" t="s">
        <v>966</v>
      </c>
      <c r="B111" s="3" t="s">
        <v>20</v>
      </c>
      <c r="C111" s="3"/>
      <c r="D111" s="4">
        <v>48.51</v>
      </c>
      <c r="E111" s="4">
        <v>1.67</v>
      </c>
      <c r="F111" s="4">
        <v>5.5</v>
      </c>
      <c r="G111" s="4">
        <v>8.08</v>
      </c>
      <c r="H111" s="4">
        <v>0.1648</v>
      </c>
      <c r="I111" s="4">
        <v>14.52</v>
      </c>
      <c r="J111" s="4">
        <v>20.47</v>
      </c>
      <c r="K111" s="4">
        <v>0.27029999999999998</v>
      </c>
      <c r="L111" s="4"/>
      <c r="M111" s="4">
        <v>0.42980000000000002</v>
      </c>
      <c r="N111" s="4">
        <v>1.35E-2</v>
      </c>
      <c r="O111" s="4"/>
      <c r="P111" s="4">
        <v>99.628399999999999</v>
      </c>
      <c r="Q111" s="4">
        <v>76.212906264719734</v>
      </c>
    </row>
    <row r="112" spans="1:17" x14ac:dyDescent="0.2">
      <c r="A112" s="3" t="s">
        <v>967</v>
      </c>
      <c r="B112" s="3" t="s">
        <v>20</v>
      </c>
      <c r="C112" s="3"/>
      <c r="D112" s="4">
        <v>50.21</v>
      </c>
      <c r="E112" s="4">
        <v>0.9698</v>
      </c>
      <c r="F112" s="4">
        <v>4.5</v>
      </c>
      <c r="G112" s="4">
        <v>6.56</v>
      </c>
      <c r="H112" s="4">
        <v>0.1406</v>
      </c>
      <c r="I112" s="4">
        <v>15.45</v>
      </c>
      <c r="J112" s="4">
        <v>20.99</v>
      </c>
      <c r="K112" s="4">
        <v>0.24110000000000001</v>
      </c>
      <c r="L112" s="4"/>
      <c r="M112" s="4">
        <v>0.91779999999999995</v>
      </c>
      <c r="N112" s="4">
        <v>3.9E-2</v>
      </c>
      <c r="O112" s="4"/>
      <c r="P112" s="4">
        <v>100.0183</v>
      </c>
      <c r="Q112" s="4">
        <v>80.76831870998339</v>
      </c>
    </row>
    <row r="113" spans="1:17" x14ac:dyDescent="0.2">
      <c r="A113" s="3" t="s">
        <v>968</v>
      </c>
      <c r="B113" s="3" t="s">
        <v>20</v>
      </c>
      <c r="C113" s="3"/>
      <c r="D113" s="4">
        <v>51.4</v>
      </c>
      <c r="E113" s="4">
        <v>0.8448</v>
      </c>
      <c r="F113" s="4">
        <v>3.46</v>
      </c>
      <c r="G113" s="4">
        <v>6.64</v>
      </c>
      <c r="H113" s="4">
        <v>0.15260000000000001</v>
      </c>
      <c r="I113" s="4">
        <v>15.97</v>
      </c>
      <c r="J113" s="4">
        <v>20.58</v>
      </c>
      <c r="K113" s="4">
        <v>0.2276</v>
      </c>
      <c r="L113" s="4"/>
      <c r="M113" s="4">
        <v>0.62860000000000005</v>
      </c>
      <c r="N113" s="4">
        <v>0</v>
      </c>
      <c r="O113" s="4"/>
      <c r="P113" s="4">
        <v>99.903599999999997</v>
      </c>
      <c r="Q113" s="4">
        <v>81.089817594089126</v>
      </c>
    </row>
    <row r="114" spans="1:17" x14ac:dyDescent="0.2">
      <c r="A114" s="3" t="s">
        <v>969</v>
      </c>
      <c r="B114" s="3" t="s">
        <v>20</v>
      </c>
      <c r="C114" s="3"/>
      <c r="D114" s="4">
        <v>49.63</v>
      </c>
      <c r="E114" s="4">
        <v>1.3487</v>
      </c>
      <c r="F114" s="4">
        <v>5.13</v>
      </c>
      <c r="G114" s="4">
        <v>7.98</v>
      </c>
      <c r="H114" s="4">
        <v>0.15859999999999999</v>
      </c>
      <c r="I114" s="4">
        <v>15.3</v>
      </c>
      <c r="J114" s="4">
        <v>19.809999999999999</v>
      </c>
      <c r="K114" s="4">
        <v>0.25590000000000002</v>
      </c>
      <c r="L114" s="4"/>
      <c r="M114" s="4">
        <v>0.34139999999999998</v>
      </c>
      <c r="N114" s="4">
        <v>2.8999999999999998E-3</v>
      </c>
      <c r="O114" s="4"/>
      <c r="P114" s="4">
        <v>99.957499999999996</v>
      </c>
      <c r="Q114" s="4">
        <v>77.355901189387012</v>
      </c>
    </row>
    <row r="115" spans="1:17" x14ac:dyDescent="0.2">
      <c r="A115" s="3" t="s">
        <v>970</v>
      </c>
      <c r="B115" s="3" t="s">
        <v>20</v>
      </c>
      <c r="C115" s="3"/>
      <c r="D115" s="4">
        <v>52.59</v>
      </c>
      <c r="E115" s="4">
        <v>0.60460000000000003</v>
      </c>
      <c r="F115" s="4">
        <v>2.2999999999999998</v>
      </c>
      <c r="G115" s="4">
        <v>7.77</v>
      </c>
      <c r="H115" s="4">
        <v>0.18060000000000001</v>
      </c>
      <c r="I115" s="4">
        <v>17.88</v>
      </c>
      <c r="J115" s="4">
        <v>18.309999999999999</v>
      </c>
      <c r="K115" s="4">
        <v>0.1993</v>
      </c>
      <c r="L115" s="4"/>
      <c r="M115" s="4">
        <v>0.27600000000000002</v>
      </c>
      <c r="N115" s="4">
        <v>0</v>
      </c>
      <c r="O115" s="4"/>
      <c r="P115" s="4">
        <v>100.1105</v>
      </c>
      <c r="Q115" s="4">
        <v>80.407072368421055</v>
      </c>
    </row>
    <row r="116" spans="1:17" x14ac:dyDescent="0.2">
      <c r="A116" s="3" t="s">
        <v>971</v>
      </c>
      <c r="B116" s="3" t="s">
        <v>20</v>
      </c>
      <c r="C116" s="3"/>
      <c r="D116" s="4">
        <v>52.35</v>
      </c>
      <c r="E116" s="4">
        <v>0.61240000000000006</v>
      </c>
      <c r="F116" s="4">
        <v>2.09</v>
      </c>
      <c r="G116" s="4">
        <v>6.48</v>
      </c>
      <c r="H116" s="4">
        <v>0.184</v>
      </c>
      <c r="I116" s="4">
        <v>17.170000000000002</v>
      </c>
      <c r="J116" s="4">
        <v>20.12</v>
      </c>
      <c r="K116" s="4">
        <v>0.2051</v>
      </c>
      <c r="L116" s="4"/>
      <c r="M116" s="4">
        <v>0.50629999999999997</v>
      </c>
      <c r="N116" s="4">
        <v>3.39E-2</v>
      </c>
      <c r="O116" s="4"/>
      <c r="P116" s="4">
        <v>99.7517</v>
      </c>
      <c r="Q116" s="4">
        <v>82.53447143795141</v>
      </c>
    </row>
    <row r="117" spans="1:17" x14ac:dyDescent="0.2">
      <c r="A117" s="3" t="s">
        <v>972</v>
      </c>
      <c r="B117" s="3" t="s">
        <v>20</v>
      </c>
      <c r="C117" s="3"/>
      <c r="D117" s="4">
        <v>48.53</v>
      </c>
      <c r="E117" s="4">
        <v>1.76</v>
      </c>
      <c r="F117" s="4">
        <v>5.09</v>
      </c>
      <c r="G117" s="4">
        <v>11.42</v>
      </c>
      <c r="H117" s="4">
        <v>0.28149999999999997</v>
      </c>
      <c r="I117" s="4">
        <v>14.81</v>
      </c>
      <c r="J117" s="4">
        <v>17.8</v>
      </c>
      <c r="K117" s="4">
        <v>0.28899999999999998</v>
      </c>
      <c r="L117" s="4"/>
      <c r="M117" s="4">
        <v>2.5600000000000001E-2</v>
      </c>
      <c r="N117" s="4">
        <v>6.9999999999999999E-4</v>
      </c>
      <c r="O117" s="4"/>
      <c r="P117" s="4">
        <v>100.0068</v>
      </c>
      <c r="Q117" s="4">
        <v>69.799789251844047</v>
      </c>
    </row>
    <row r="118" spans="1:17" x14ac:dyDescent="0.2">
      <c r="A118" s="3" t="s">
        <v>973</v>
      </c>
      <c r="B118" s="3" t="s">
        <v>20</v>
      </c>
      <c r="C118" s="3"/>
      <c r="D118" s="4">
        <v>48.85</v>
      </c>
      <c r="E118" s="4">
        <v>1.6565000000000001</v>
      </c>
      <c r="F118" s="4">
        <v>4.6399999999999997</v>
      </c>
      <c r="G118" s="4">
        <v>11.28</v>
      </c>
      <c r="H118" s="4">
        <v>0.253</v>
      </c>
      <c r="I118" s="4">
        <v>14.95</v>
      </c>
      <c r="J118" s="4">
        <v>17.59</v>
      </c>
      <c r="K118" s="4">
        <v>0.30499999999999999</v>
      </c>
      <c r="L118" s="4"/>
      <c r="M118" s="4">
        <v>1.4E-2</v>
      </c>
      <c r="N118" s="4">
        <v>0</v>
      </c>
      <c r="O118" s="4"/>
      <c r="P118" s="4">
        <v>99.538499999999999</v>
      </c>
      <c r="Q118" s="4">
        <v>70.270270270270274</v>
      </c>
    </row>
    <row r="119" spans="1:17" x14ac:dyDescent="0.2">
      <c r="A119" s="3" t="s">
        <v>974</v>
      </c>
      <c r="B119" s="3" t="s">
        <v>20</v>
      </c>
      <c r="C119" s="3"/>
      <c r="D119" s="4">
        <v>51.06</v>
      </c>
      <c r="E119" s="4">
        <v>1.1017999999999999</v>
      </c>
      <c r="F119" s="4">
        <v>3.16</v>
      </c>
      <c r="G119" s="4">
        <v>9.23</v>
      </c>
      <c r="H119" s="4">
        <v>0.2316</v>
      </c>
      <c r="I119" s="4">
        <v>15.86</v>
      </c>
      <c r="J119" s="4">
        <v>19.13</v>
      </c>
      <c r="K119" s="4">
        <v>0.25180000000000002</v>
      </c>
      <c r="L119" s="4"/>
      <c r="M119" s="4">
        <v>6.3700000000000007E-2</v>
      </c>
      <c r="N119" s="4">
        <v>3.4599999999999999E-2</v>
      </c>
      <c r="O119" s="4"/>
      <c r="P119" s="4">
        <v>100.12350000000001</v>
      </c>
      <c r="Q119" s="4">
        <v>75.39222007307113</v>
      </c>
    </row>
    <row r="120" spans="1:17" x14ac:dyDescent="0.2">
      <c r="A120" s="3" t="s">
        <v>975</v>
      </c>
      <c r="B120" s="3" t="s">
        <v>20</v>
      </c>
      <c r="C120" s="3"/>
      <c r="D120" s="4">
        <v>52.41</v>
      </c>
      <c r="E120" s="4">
        <v>0.74409999999999998</v>
      </c>
      <c r="F120" s="4">
        <v>1.8378000000000001</v>
      </c>
      <c r="G120" s="4">
        <v>10.71</v>
      </c>
      <c r="H120" s="4">
        <v>0.30459999999999998</v>
      </c>
      <c r="I120" s="4">
        <v>17.47</v>
      </c>
      <c r="J120" s="4">
        <v>16.239999999999998</v>
      </c>
      <c r="K120" s="4">
        <v>0.18340000000000001</v>
      </c>
      <c r="L120" s="4"/>
      <c r="M120" s="4">
        <v>1.0500000000000001E-2</v>
      </c>
      <c r="N120" s="4">
        <v>2.9600000000000001E-2</v>
      </c>
      <c r="O120" s="4"/>
      <c r="P120" s="4">
        <v>99.94</v>
      </c>
      <c r="Q120" s="4">
        <v>74.416361180783341</v>
      </c>
    </row>
    <row r="121" spans="1:17" x14ac:dyDescent="0.2">
      <c r="A121" s="3" t="s">
        <v>976</v>
      </c>
      <c r="B121" s="3" t="s">
        <v>20</v>
      </c>
      <c r="C121" s="3"/>
      <c r="D121" s="4">
        <v>52.13</v>
      </c>
      <c r="E121" s="4">
        <v>0.7671</v>
      </c>
      <c r="F121" s="4">
        <v>2.4</v>
      </c>
      <c r="G121" s="4">
        <v>8.14</v>
      </c>
      <c r="H121" s="4">
        <v>0.1676</v>
      </c>
      <c r="I121" s="4">
        <v>16.53</v>
      </c>
      <c r="J121" s="4">
        <v>19.62</v>
      </c>
      <c r="K121" s="4">
        <v>0.2316</v>
      </c>
      <c r="L121" s="4"/>
      <c r="M121" s="4">
        <v>0.1268</v>
      </c>
      <c r="N121" s="4">
        <v>7.1000000000000004E-3</v>
      </c>
      <c r="O121" s="4"/>
      <c r="P121" s="4">
        <v>100.1202</v>
      </c>
      <c r="Q121" s="4">
        <v>78.345184227537175</v>
      </c>
    </row>
    <row r="122" spans="1:17" x14ac:dyDescent="0.2">
      <c r="A122" s="3" t="s">
        <v>977</v>
      </c>
      <c r="B122" s="3" t="s">
        <v>20</v>
      </c>
      <c r="C122" s="3"/>
      <c r="D122" s="4">
        <v>51.44</v>
      </c>
      <c r="E122" s="4">
        <v>0.98370000000000002</v>
      </c>
      <c r="F122" s="4">
        <v>2.85</v>
      </c>
      <c r="G122" s="4">
        <v>9.4</v>
      </c>
      <c r="H122" s="4">
        <v>0.2402</v>
      </c>
      <c r="I122" s="4">
        <v>16.239999999999998</v>
      </c>
      <c r="J122" s="4">
        <v>18.63</v>
      </c>
      <c r="K122" s="4">
        <v>0.2611</v>
      </c>
      <c r="L122" s="4"/>
      <c r="M122" s="4">
        <v>5.5199999999999999E-2</v>
      </c>
      <c r="N122" s="4">
        <v>2.1299999999999999E-2</v>
      </c>
      <c r="O122" s="4"/>
      <c r="P122" s="4">
        <v>100.1215</v>
      </c>
      <c r="Q122" s="4">
        <v>75.484006734006726</v>
      </c>
    </row>
    <row r="123" spans="1:17" x14ac:dyDescent="0.2">
      <c r="A123" s="3" t="s">
        <v>978</v>
      </c>
      <c r="B123" s="3" t="s">
        <v>20</v>
      </c>
      <c r="C123" s="3"/>
      <c r="D123" s="4">
        <v>49.22</v>
      </c>
      <c r="E123" s="4">
        <v>1.6341000000000001</v>
      </c>
      <c r="F123" s="4">
        <v>4.51</v>
      </c>
      <c r="G123" s="4">
        <v>10.71</v>
      </c>
      <c r="H123" s="4">
        <v>0.2732</v>
      </c>
      <c r="I123" s="4">
        <v>15.46</v>
      </c>
      <c r="J123" s="4">
        <v>17.489999999999998</v>
      </c>
      <c r="K123" s="4">
        <v>0.2399</v>
      </c>
      <c r="L123" s="4"/>
      <c r="M123" s="4">
        <v>3.2399999999999998E-2</v>
      </c>
      <c r="N123" s="4">
        <v>2.4299999999999999E-2</v>
      </c>
      <c r="O123" s="4"/>
      <c r="P123" s="4">
        <v>99.593900000000005</v>
      </c>
      <c r="Q123" s="4">
        <v>72.003335417969566</v>
      </c>
    </row>
    <row r="124" spans="1:17" x14ac:dyDescent="0.2">
      <c r="A124" s="3" t="s">
        <v>979</v>
      </c>
      <c r="B124" s="3" t="s">
        <v>20</v>
      </c>
      <c r="C124" s="3"/>
      <c r="D124" s="4">
        <v>50.57</v>
      </c>
      <c r="E124" s="4">
        <v>1.1718999999999999</v>
      </c>
      <c r="F124" s="4">
        <v>4.21</v>
      </c>
      <c r="G124" s="4">
        <v>9.0299999999999994</v>
      </c>
      <c r="H124" s="4">
        <v>0.21079999999999999</v>
      </c>
      <c r="I124" s="4">
        <v>16.21</v>
      </c>
      <c r="J124" s="4">
        <v>18.22</v>
      </c>
      <c r="K124" s="4">
        <v>0.27560000000000001</v>
      </c>
      <c r="L124" s="4"/>
      <c r="M124" s="4">
        <v>0.14430000000000001</v>
      </c>
      <c r="N124" s="4">
        <v>5.7000000000000002E-3</v>
      </c>
      <c r="O124" s="4"/>
      <c r="P124" s="4">
        <v>100.0483</v>
      </c>
      <c r="Q124" s="4">
        <v>76.182360460161917</v>
      </c>
    </row>
    <row r="125" spans="1:17" x14ac:dyDescent="0.2">
      <c r="A125" s="3" t="s">
        <v>980</v>
      </c>
      <c r="B125" s="3" t="s">
        <v>20</v>
      </c>
      <c r="C125" s="3"/>
      <c r="D125" s="4">
        <v>51.21</v>
      </c>
      <c r="E125" s="4">
        <v>0.9375</v>
      </c>
      <c r="F125" s="4">
        <v>3.37</v>
      </c>
      <c r="G125" s="4">
        <v>8.5</v>
      </c>
      <c r="H125" s="4">
        <v>0.1958</v>
      </c>
      <c r="I125" s="4">
        <v>16.05</v>
      </c>
      <c r="J125" s="4">
        <v>19.14</v>
      </c>
      <c r="K125" s="4">
        <v>0.25840000000000002</v>
      </c>
      <c r="L125" s="4"/>
      <c r="M125" s="4">
        <v>9.5799999999999996E-2</v>
      </c>
      <c r="N125" s="4">
        <v>1.67E-2</v>
      </c>
      <c r="O125" s="4"/>
      <c r="P125" s="4">
        <v>99.774199999999993</v>
      </c>
      <c r="Q125" s="4">
        <v>77.096914385049971</v>
      </c>
    </row>
    <row r="126" spans="1:17" x14ac:dyDescent="0.2">
      <c r="A126" s="3" t="s">
        <v>981</v>
      </c>
      <c r="B126" s="3" t="s">
        <v>20</v>
      </c>
      <c r="C126" s="3"/>
      <c r="D126" s="4">
        <v>50.96</v>
      </c>
      <c r="E126" s="4">
        <v>1.0525</v>
      </c>
      <c r="F126" s="4">
        <v>3.44</v>
      </c>
      <c r="G126" s="4">
        <v>8.7799999999999994</v>
      </c>
      <c r="H126" s="4">
        <v>0.20619999999999999</v>
      </c>
      <c r="I126" s="4">
        <v>15.75</v>
      </c>
      <c r="J126" s="4">
        <v>19.5</v>
      </c>
      <c r="K126" s="4">
        <v>0.2596</v>
      </c>
      <c r="L126" s="4"/>
      <c r="M126" s="4">
        <v>3.6900000000000002E-2</v>
      </c>
      <c r="N126" s="4">
        <v>1.0999999999999999E-2</v>
      </c>
      <c r="O126" s="4"/>
      <c r="P126" s="4">
        <v>99.996200000000002</v>
      </c>
      <c r="Q126" s="4">
        <v>76.181102362204726</v>
      </c>
    </row>
    <row r="127" spans="1:17" x14ac:dyDescent="0.2">
      <c r="A127" s="3" t="s">
        <v>982</v>
      </c>
      <c r="B127" s="3" t="s">
        <v>20</v>
      </c>
      <c r="C127" s="3"/>
      <c r="D127" s="4">
        <v>50.47</v>
      </c>
      <c r="E127" s="4">
        <v>1.2074</v>
      </c>
      <c r="F127" s="4">
        <v>3.81</v>
      </c>
      <c r="G127" s="4">
        <v>9.39</v>
      </c>
      <c r="H127" s="4">
        <v>0.19359999999999999</v>
      </c>
      <c r="I127" s="4">
        <v>15.54</v>
      </c>
      <c r="J127" s="4">
        <v>19.03</v>
      </c>
      <c r="K127" s="4">
        <v>0.27400000000000002</v>
      </c>
      <c r="L127" s="4"/>
      <c r="M127" s="4">
        <v>4.1300000000000003E-2</v>
      </c>
      <c r="N127" s="4">
        <v>3.8300000000000001E-2</v>
      </c>
      <c r="O127" s="4"/>
      <c r="P127" s="4">
        <v>99.994600000000005</v>
      </c>
      <c r="Q127" s="4">
        <v>74.680251463256013</v>
      </c>
    </row>
    <row r="128" spans="1:17" x14ac:dyDescent="0.2">
      <c r="A128" s="3" t="s">
        <v>983</v>
      </c>
      <c r="B128" s="3" t="s">
        <v>20</v>
      </c>
      <c r="C128" s="3"/>
      <c r="D128" s="4">
        <v>50.33</v>
      </c>
      <c r="E128" s="4">
        <v>1.3513999999999999</v>
      </c>
      <c r="F128" s="4">
        <v>4.29</v>
      </c>
      <c r="G128" s="4">
        <v>9.61</v>
      </c>
      <c r="H128" s="4">
        <v>0.21959999999999999</v>
      </c>
      <c r="I128" s="4">
        <v>14.91</v>
      </c>
      <c r="J128" s="4">
        <v>18.54</v>
      </c>
      <c r="K128" s="4">
        <v>0.41089999999999999</v>
      </c>
      <c r="L128" s="4"/>
      <c r="M128" s="4">
        <v>2.1700000000000001E-2</v>
      </c>
      <c r="N128" s="4">
        <v>0</v>
      </c>
      <c r="O128" s="4"/>
      <c r="P128" s="4">
        <v>99.683599999999998</v>
      </c>
      <c r="Q128" s="4">
        <v>73.442695632897355</v>
      </c>
    </row>
    <row r="129" spans="1:17" x14ac:dyDescent="0.2">
      <c r="A129" s="3" t="s">
        <v>984</v>
      </c>
      <c r="B129" s="3" t="s">
        <v>20</v>
      </c>
      <c r="C129" s="3"/>
      <c r="D129" s="4">
        <v>52.1</v>
      </c>
      <c r="E129" s="4">
        <v>0.76300000000000001</v>
      </c>
      <c r="F129" s="4">
        <v>2.2400000000000002</v>
      </c>
      <c r="G129" s="4">
        <v>8.4499999999999993</v>
      </c>
      <c r="H129" s="4">
        <v>0.1986</v>
      </c>
      <c r="I129" s="4">
        <v>16.53</v>
      </c>
      <c r="J129" s="4">
        <v>19.48</v>
      </c>
      <c r="K129" s="4">
        <v>0.19309999999999999</v>
      </c>
      <c r="L129" s="4"/>
      <c r="M129" s="4">
        <v>3.4000000000000002E-2</v>
      </c>
      <c r="N129" s="4">
        <v>1.84E-2</v>
      </c>
      <c r="O129" s="4"/>
      <c r="P129" s="4">
        <v>100.00709999999999</v>
      </c>
      <c r="Q129" s="4">
        <v>77.709044368600686</v>
      </c>
    </row>
    <row r="130" spans="1:17" x14ac:dyDescent="0.2">
      <c r="A130" s="3" t="s">
        <v>985</v>
      </c>
      <c r="B130" s="3" t="s">
        <v>20</v>
      </c>
      <c r="C130" s="3"/>
      <c r="D130" s="4">
        <v>51.3</v>
      </c>
      <c r="E130" s="4">
        <v>0.93879999999999997</v>
      </c>
      <c r="F130" s="4">
        <v>3.36</v>
      </c>
      <c r="G130" s="4">
        <v>8.07</v>
      </c>
      <c r="H130" s="4">
        <v>0.19989999999999999</v>
      </c>
      <c r="I130" s="4">
        <v>15.68</v>
      </c>
      <c r="J130" s="4">
        <v>20.079999999999998</v>
      </c>
      <c r="K130" s="4">
        <v>0.24740000000000001</v>
      </c>
      <c r="L130" s="4"/>
      <c r="M130" s="4">
        <v>0.1066</v>
      </c>
      <c r="N130" s="4">
        <v>2.06E-2</v>
      </c>
      <c r="O130" s="4"/>
      <c r="P130" s="4">
        <v>100.0033</v>
      </c>
      <c r="Q130" s="4">
        <v>77.595873514240864</v>
      </c>
    </row>
    <row r="131" spans="1:17" x14ac:dyDescent="0.2">
      <c r="A131" s="3" t="s">
        <v>986</v>
      </c>
      <c r="B131" s="3" t="s">
        <v>20</v>
      </c>
      <c r="C131" s="3"/>
      <c r="D131" s="4">
        <v>49.57</v>
      </c>
      <c r="E131" s="4">
        <v>1.5175000000000001</v>
      </c>
      <c r="F131" s="4">
        <v>4.49</v>
      </c>
      <c r="G131" s="4">
        <v>9.6300000000000008</v>
      </c>
      <c r="H131" s="4">
        <v>0.20799999999999999</v>
      </c>
      <c r="I131" s="4">
        <v>14.84</v>
      </c>
      <c r="J131" s="4">
        <v>19.489999999999998</v>
      </c>
      <c r="K131" s="4">
        <v>0.28799999999999998</v>
      </c>
      <c r="L131" s="4"/>
      <c r="M131" s="4">
        <v>6.2799999999999995E-2</v>
      </c>
      <c r="N131" s="4">
        <v>0</v>
      </c>
      <c r="O131" s="4"/>
      <c r="P131" s="4">
        <v>100.0963</v>
      </c>
      <c r="Q131" s="4">
        <v>73.305178928650804</v>
      </c>
    </row>
    <row r="132" spans="1:17" x14ac:dyDescent="0.2">
      <c r="A132" s="3" t="s">
        <v>987</v>
      </c>
      <c r="B132" s="3" t="s">
        <v>20</v>
      </c>
      <c r="C132" s="3"/>
      <c r="D132" s="4">
        <v>50.84</v>
      </c>
      <c r="E132" s="4">
        <v>1.2676000000000001</v>
      </c>
      <c r="F132" s="4">
        <v>4</v>
      </c>
      <c r="G132" s="4">
        <v>9.35</v>
      </c>
      <c r="H132" s="4">
        <v>0.21229999999999999</v>
      </c>
      <c r="I132" s="4">
        <v>15.25</v>
      </c>
      <c r="J132" s="4">
        <v>19.3</v>
      </c>
      <c r="K132" s="4">
        <v>0.31859999999999999</v>
      </c>
      <c r="L132" s="4"/>
      <c r="M132" s="4">
        <v>3.6999999999999998E-2</v>
      </c>
      <c r="N132" s="4">
        <v>1.24E-2</v>
      </c>
      <c r="O132" s="4"/>
      <c r="P132" s="4">
        <v>100.5879</v>
      </c>
      <c r="Q132" s="4">
        <v>74.418604651162795</v>
      </c>
    </row>
    <row r="133" spans="1:17" x14ac:dyDescent="0.2">
      <c r="A133" s="3" t="s">
        <v>988</v>
      </c>
      <c r="B133" s="3" t="s">
        <v>20</v>
      </c>
      <c r="C133" s="3"/>
      <c r="D133" s="4">
        <v>52.18</v>
      </c>
      <c r="E133" s="4">
        <v>0.7087</v>
      </c>
      <c r="F133" s="4">
        <v>2.4300000000000002</v>
      </c>
      <c r="G133" s="4">
        <v>8.48</v>
      </c>
      <c r="H133" s="4">
        <v>0.2034</v>
      </c>
      <c r="I133" s="4">
        <v>17.22</v>
      </c>
      <c r="J133" s="4">
        <v>18.579999999999998</v>
      </c>
      <c r="K133" s="4">
        <v>0.22159999999999999</v>
      </c>
      <c r="L133" s="4"/>
      <c r="M133" s="4">
        <v>0.11</v>
      </c>
      <c r="N133" s="4">
        <v>1.6E-2</v>
      </c>
      <c r="O133" s="4"/>
      <c r="P133" s="4">
        <v>100.1497</v>
      </c>
      <c r="Q133" s="4">
        <v>78.362694300518129</v>
      </c>
    </row>
    <row r="134" spans="1:17" x14ac:dyDescent="0.2">
      <c r="A134" s="3" t="s">
        <v>989</v>
      </c>
      <c r="B134" s="3" t="s">
        <v>20</v>
      </c>
      <c r="C134" s="3"/>
      <c r="D134" s="4">
        <v>52.89</v>
      </c>
      <c r="E134" s="4">
        <v>0.6321</v>
      </c>
      <c r="F134" s="4">
        <v>1.95</v>
      </c>
      <c r="G134" s="4">
        <v>9.6999999999999993</v>
      </c>
      <c r="H134" s="4">
        <v>0.26939999999999997</v>
      </c>
      <c r="I134" s="4">
        <v>18.32</v>
      </c>
      <c r="J134" s="4">
        <v>16.62</v>
      </c>
      <c r="K134" s="4">
        <v>0.17150000000000001</v>
      </c>
      <c r="L134" s="4"/>
      <c r="M134" s="4">
        <v>2.87E-2</v>
      </c>
      <c r="N134" s="4">
        <v>8.8999999999999999E-3</v>
      </c>
      <c r="O134" s="4"/>
      <c r="P134" s="4">
        <v>100.59059999999999</v>
      </c>
      <c r="Q134" s="4">
        <v>77.101002313030079</v>
      </c>
    </row>
    <row r="135" spans="1:17" x14ac:dyDescent="0.2">
      <c r="A135" s="3" t="s">
        <v>990</v>
      </c>
      <c r="B135" s="3" t="s">
        <v>20</v>
      </c>
      <c r="C135" s="3"/>
      <c r="D135" s="4">
        <v>52.71</v>
      </c>
      <c r="E135" s="4">
        <v>0.6</v>
      </c>
      <c r="F135" s="4">
        <v>1.8298000000000001</v>
      </c>
      <c r="G135" s="4">
        <v>9.9700000000000006</v>
      </c>
      <c r="H135" s="4">
        <v>0.27189999999999998</v>
      </c>
      <c r="I135" s="4">
        <v>18.39</v>
      </c>
      <c r="J135" s="4">
        <v>16.2</v>
      </c>
      <c r="K135" s="4">
        <v>0.1615</v>
      </c>
      <c r="L135" s="4"/>
      <c r="M135" s="4">
        <v>4.82E-2</v>
      </c>
      <c r="N135" s="4">
        <v>1.1900000000000001E-2</v>
      </c>
      <c r="O135" s="4"/>
      <c r="P135" s="4">
        <v>100.19329999999999</v>
      </c>
      <c r="Q135" s="4">
        <v>76.677437749477278</v>
      </c>
    </row>
    <row r="136" spans="1:17" x14ac:dyDescent="0.2">
      <c r="A136" s="3" t="s">
        <v>991</v>
      </c>
      <c r="B136" s="3" t="s">
        <v>20</v>
      </c>
      <c r="C136" s="3"/>
      <c r="D136" s="4">
        <v>53.04</v>
      </c>
      <c r="E136" s="4">
        <v>0.65110000000000001</v>
      </c>
      <c r="F136" s="4">
        <v>1.7963</v>
      </c>
      <c r="G136" s="4">
        <v>9.74</v>
      </c>
      <c r="H136" s="4">
        <v>0.2606</v>
      </c>
      <c r="I136" s="4">
        <v>18.190000000000001</v>
      </c>
      <c r="J136" s="4">
        <v>16.45</v>
      </c>
      <c r="K136" s="4">
        <v>0.18099999999999999</v>
      </c>
      <c r="L136" s="4"/>
      <c r="M136" s="4">
        <v>2.8899999999999999E-2</v>
      </c>
      <c r="N136" s="4">
        <v>2.4799999999999999E-2</v>
      </c>
      <c r="O136" s="4"/>
      <c r="P136" s="4">
        <v>100.3627</v>
      </c>
      <c r="Q136" s="4">
        <v>76.903749516814841</v>
      </c>
    </row>
    <row r="137" spans="1:17" x14ac:dyDescent="0.2">
      <c r="A137" s="3" t="s">
        <v>992</v>
      </c>
      <c r="B137" s="3" t="s">
        <v>20</v>
      </c>
      <c r="C137" s="3"/>
      <c r="D137" s="4">
        <v>52.89</v>
      </c>
      <c r="E137" s="4">
        <v>0.6381</v>
      </c>
      <c r="F137" s="4">
        <v>1.94</v>
      </c>
      <c r="G137" s="4">
        <v>9.74</v>
      </c>
      <c r="H137" s="4">
        <v>0.25609999999999999</v>
      </c>
      <c r="I137" s="4">
        <v>18.489999999999998</v>
      </c>
      <c r="J137" s="4">
        <v>16.12</v>
      </c>
      <c r="K137" s="4">
        <v>0.20200000000000001</v>
      </c>
      <c r="L137" s="4"/>
      <c r="M137" s="4">
        <v>5.3199999999999997E-2</v>
      </c>
      <c r="N137" s="4">
        <v>2.0299999999999999E-2</v>
      </c>
      <c r="O137" s="4"/>
      <c r="P137" s="4">
        <v>100.3497</v>
      </c>
      <c r="Q137" s="4">
        <v>77.2006874164598</v>
      </c>
    </row>
    <row r="138" spans="1:17" x14ac:dyDescent="0.2">
      <c r="A138" s="3" t="s">
        <v>993</v>
      </c>
      <c r="B138" s="3" t="s">
        <v>20</v>
      </c>
      <c r="C138" s="3"/>
      <c r="D138" s="4">
        <v>52.94</v>
      </c>
      <c r="E138" s="4">
        <v>0.64449999999999996</v>
      </c>
      <c r="F138" s="4">
        <v>1.96</v>
      </c>
      <c r="G138" s="4">
        <v>8.2200000000000006</v>
      </c>
      <c r="H138" s="4">
        <v>0.18190000000000001</v>
      </c>
      <c r="I138" s="4">
        <v>17.329999999999998</v>
      </c>
      <c r="J138" s="4">
        <v>18.829999999999998</v>
      </c>
      <c r="K138" s="4">
        <v>0.1895</v>
      </c>
      <c r="L138" s="4"/>
      <c r="M138" s="4">
        <v>6.5699999999999995E-2</v>
      </c>
      <c r="N138" s="4">
        <v>2.1999999999999999E-2</v>
      </c>
      <c r="O138" s="4"/>
      <c r="P138" s="4">
        <v>100.3836</v>
      </c>
      <c r="Q138" s="4">
        <v>78.986866791744831</v>
      </c>
    </row>
    <row r="139" spans="1:17" x14ac:dyDescent="0.2">
      <c r="A139" s="3" t="s">
        <v>994</v>
      </c>
      <c r="B139" s="3" t="s">
        <v>20</v>
      </c>
      <c r="C139" s="3"/>
      <c r="D139" s="4">
        <v>52.36</v>
      </c>
      <c r="E139" s="4">
        <v>0.67069999999999996</v>
      </c>
      <c r="F139" s="4">
        <v>1.99</v>
      </c>
      <c r="G139" s="4">
        <v>9.7100000000000009</v>
      </c>
      <c r="H139" s="4">
        <v>0.2379</v>
      </c>
      <c r="I139" s="4">
        <v>18.32</v>
      </c>
      <c r="J139" s="4">
        <v>16.510000000000002</v>
      </c>
      <c r="K139" s="4">
        <v>0.1716</v>
      </c>
      <c r="L139" s="4"/>
      <c r="M139" s="4">
        <v>4.9799999999999997E-2</v>
      </c>
      <c r="N139" s="4">
        <v>5.1999999999999998E-3</v>
      </c>
      <c r="O139" s="4"/>
      <c r="P139" s="4">
        <v>100.0252</v>
      </c>
      <c r="Q139" s="4">
        <v>77.067381316998464</v>
      </c>
    </row>
    <row r="140" spans="1:17" x14ac:dyDescent="0.2">
      <c r="A140" s="3" t="s">
        <v>995</v>
      </c>
      <c r="B140" s="3" t="s">
        <v>20</v>
      </c>
      <c r="C140" s="3"/>
      <c r="D140" s="4">
        <v>52.74</v>
      </c>
      <c r="E140" s="4">
        <v>0.60109999999999997</v>
      </c>
      <c r="F140" s="4">
        <v>1.7733000000000001</v>
      </c>
      <c r="G140" s="4">
        <v>9.57</v>
      </c>
      <c r="H140" s="4">
        <v>0.24690000000000001</v>
      </c>
      <c r="I140" s="4">
        <v>18.309999999999999</v>
      </c>
      <c r="J140" s="4">
        <v>16.559999999999999</v>
      </c>
      <c r="K140" s="4">
        <v>0.17080000000000001</v>
      </c>
      <c r="L140" s="4"/>
      <c r="M140" s="4">
        <v>5.5800000000000002E-2</v>
      </c>
      <c r="N140" s="4">
        <v>1.1599999999999999E-2</v>
      </c>
      <c r="O140" s="4"/>
      <c r="P140" s="4">
        <v>100.0395</v>
      </c>
      <c r="Q140" s="4">
        <v>77.328714395688991</v>
      </c>
    </row>
    <row r="141" spans="1:17" x14ac:dyDescent="0.2">
      <c r="A141" s="3" t="s">
        <v>996</v>
      </c>
      <c r="B141" s="3" t="s">
        <v>20</v>
      </c>
      <c r="C141" s="3"/>
      <c r="D141" s="4">
        <v>52.52</v>
      </c>
      <c r="E141" s="4">
        <v>0.63049999999999995</v>
      </c>
      <c r="F141" s="4">
        <v>1.8158000000000001</v>
      </c>
      <c r="G141" s="4">
        <v>9.4499999999999993</v>
      </c>
      <c r="H141" s="4">
        <v>0.2402</v>
      </c>
      <c r="I141" s="4">
        <v>18.190000000000001</v>
      </c>
      <c r="J141" s="4">
        <v>16.899999999999999</v>
      </c>
      <c r="K141" s="4">
        <v>0.18579999999999999</v>
      </c>
      <c r="L141" s="4"/>
      <c r="M141" s="4">
        <v>5.3699999999999998E-2</v>
      </c>
      <c r="N141" s="4">
        <v>2.35E-2</v>
      </c>
      <c r="O141" s="4"/>
      <c r="P141" s="4">
        <v>100.0095</v>
      </c>
      <c r="Q141" s="4">
        <v>77.431228206121659</v>
      </c>
    </row>
    <row r="142" spans="1:17" x14ac:dyDescent="0.2">
      <c r="A142" s="3" t="s">
        <v>997</v>
      </c>
      <c r="B142" s="3" t="s">
        <v>20</v>
      </c>
      <c r="C142" s="3"/>
      <c r="D142" s="4">
        <v>52.59</v>
      </c>
      <c r="E142" s="4">
        <v>0.58930000000000005</v>
      </c>
      <c r="F142" s="4">
        <v>1.8142</v>
      </c>
      <c r="G142" s="4">
        <v>9.26</v>
      </c>
      <c r="H142" s="4">
        <v>0.25530000000000003</v>
      </c>
      <c r="I142" s="4">
        <v>18.12</v>
      </c>
      <c r="J142" s="4">
        <v>17.16</v>
      </c>
      <c r="K142" s="4">
        <v>0.17480000000000001</v>
      </c>
      <c r="L142" s="4"/>
      <c r="M142" s="4">
        <v>4.3999999999999997E-2</v>
      </c>
      <c r="N142" s="4">
        <v>3.2500000000000001E-2</v>
      </c>
      <c r="O142" s="4"/>
      <c r="P142" s="4">
        <v>100.0401</v>
      </c>
      <c r="Q142" s="4">
        <v>77.719195469634826</v>
      </c>
    </row>
    <row r="143" spans="1:17" x14ac:dyDescent="0.2">
      <c r="A143" s="3" t="s">
        <v>998</v>
      </c>
      <c r="B143" s="3" t="s">
        <v>20</v>
      </c>
      <c r="C143" s="3"/>
      <c r="D143" s="4">
        <v>52.7</v>
      </c>
      <c r="E143" s="4">
        <v>0.64129999999999998</v>
      </c>
      <c r="F143" s="4">
        <v>1.7634000000000001</v>
      </c>
      <c r="G143" s="4">
        <v>9.3699999999999992</v>
      </c>
      <c r="H143" s="4">
        <v>0.2321</v>
      </c>
      <c r="I143" s="4">
        <v>18.149999999999999</v>
      </c>
      <c r="J143" s="4">
        <v>17.09</v>
      </c>
      <c r="K143" s="4">
        <v>0.14749999999999999</v>
      </c>
      <c r="L143" s="4"/>
      <c r="M143" s="4">
        <v>5.5E-2</v>
      </c>
      <c r="N143" s="4">
        <v>0</v>
      </c>
      <c r="O143" s="4"/>
      <c r="P143" s="4">
        <v>100.1493</v>
      </c>
      <c r="Q143" s="4">
        <v>77.526777020447909</v>
      </c>
    </row>
    <row r="144" spans="1:17" x14ac:dyDescent="0.2">
      <c r="A144" s="3" t="s">
        <v>999</v>
      </c>
      <c r="B144" s="3" t="s">
        <v>20</v>
      </c>
      <c r="C144" s="3"/>
      <c r="D144" s="4">
        <v>50.62</v>
      </c>
      <c r="E144" s="4">
        <v>1.0112000000000001</v>
      </c>
      <c r="F144" s="4">
        <v>4.03</v>
      </c>
      <c r="G144" s="4">
        <v>9.2799999999999994</v>
      </c>
      <c r="H144" s="4">
        <v>0.23039999999999999</v>
      </c>
      <c r="I144" s="4">
        <v>16.239999999999998</v>
      </c>
      <c r="J144" s="4">
        <v>18.47</v>
      </c>
      <c r="K144" s="4">
        <v>0.2455</v>
      </c>
      <c r="L144" s="4"/>
      <c r="M144" s="4">
        <v>7.7200000000000005E-2</v>
      </c>
      <c r="N144" s="4">
        <v>2.0400000000000001E-2</v>
      </c>
      <c r="O144" s="4"/>
      <c r="P144" s="4">
        <v>100.2247</v>
      </c>
      <c r="Q144" s="4">
        <v>75.724254599281025</v>
      </c>
    </row>
    <row r="145" spans="1:17" x14ac:dyDescent="0.2">
      <c r="A145" s="3" t="s">
        <v>1000</v>
      </c>
      <c r="B145" s="3" t="s">
        <v>20</v>
      </c>
      <c r="C145" s="3"/>
      <c r="D145" s="4">
        <v>50.58</v>
      </c>
      <c r="E145" s="4">
        <v>1.0670999999999999</v>
      </c>
      <c r="F145" s="4">
        <v>3.97</v>
      </c>
      <c r="G145" s="4">
        <v>9.26</v>
      </c>
      <c r="H145" s="4">
        <v>0.24329999999999999</v>
      </c>
      <c r="I145" s="4">
        <v>15.94</v>
      </c>
      <c r="J145" s="4">
        <v>18.600000000000001</v>
      </c>
      <c r="K145" s="4">
        <v>0.27089999999999997</v>
      </c>
      <c r="L145" s="4"/>
      <c r="M145" s="4">
        <v>5.7299999999999997E-2</v>
      </c>
      <c r="N145" s="4">
        <v>1.2E-2</v>
      </c>
      <c r="O145" s="4"/>
      <c r="P145" s="4">
        <v>100.00060000000001</v>
      </c>
      <c r="Q145" s="4">
        <v>75.401069518716582</v>
      </c>
    </row>
    <row r="146" spans="1:17" x14ac:dyDescent="0.2">
      <c r="A146" s="3" t="s">
        <v>1001</v>
      </c>
      <c r="B146" s="3" t="s">
        <v>20</v>
      </c>
      <c r="C146" s="3"/>
      <c r="D146" s="4">
        <v>50.63</v>
      </c>
      <c r="E146" s="4">
        <v>1.0186999999999999</v>
      </c>
      <c r="F146" s="4">
        <v>4.05</v>
      </c>
      <c r="G146" s="4">
        <v>8.94</v>
      </c>
      <c r="H146" s="4">
        <v>0.18060000000000001</v>
      </c>
      <c r="I146" s="4">
        <v>15.84</v>
      </c>
      <c r="J146" s="4">
        <v>19.07</v>
      </c>
      <c r="K146" s="4">
        <v>0.27500000000000002</v>
      </c>
      <c r="L146" s="4"/>
      <c r="M146" s="4">
        <v>6.2600000000000003E-2</v>
      </c>
      <c r="N146" s="4">
        <v>4.4000000000000003E-3</v>
      </c>
      <c r="O146" s="4"/>
      <c r="P146" s="4">
        <v>100.07129999999999</v>
      </c>
      <c r="Q146" s="4">
        <v>75.949641849359679</v>
      </c>
    </row>
    <row r="147" spans="1:17" x14ac:dyDescent="0.2">
      <c r="A147" s="3" t="s">
        <v>1002</v>
      </c>
      <c r="B147" s="3" t="s">
        <v>20</v>
      </c>
      <c r="C147" s="3"/>
      <c r="D147" s="4">
        <v>51</v>
      </c>
      <c r="E147" s="4">
        <v>0.94550000000000001</v>
      </c>
      <c r="F147" s="4">
        <v>3.43</v>
      </c>
      <c r="G147" s="4">
        <v>8.32</v>
      </c>
      <c r="H147" s="4">
        <v>0.19939999999999999</v>
      </c>
      <c r="I147" s="4">
        <v>16.16</v>
      </c>
      <c r="J147" s="4">
        <v>19.899999999999999</v>
      </c>
      <c r="K147" s="4">
        <v>0.25850000000000001</v>
      </c>
      <c r="L147" s="4"/>
      <c r="M147" s="4">
        <v>7.9399999999999998E-2</v>
      </c>
      <c r="N147" s="4">
        <v>0</v>
      </c>
      <c r="O147" s="4"/>
      <c r="P147" s="4">
        <v>100.2928</v>
      </c>
      <c r="Q147" s="4">
        <v>77.59860536064501</v>
      </c>
    </row>
    <row r="148" spans="1:17" x14ac:dyDescent="0.2">
      <c r="A148" s="3" t="s">
        <v>1003</v>
      </c>
      <c r="B148" s="3" t="s">
        <v>20</v>
      </c>
      <c r="C148" s="3"/>
      <c r="D148" s="4">
        <v>50.34</v>
      </c>
      <c r="E148" s="4">
        <v>1.1161000000000001</v>
      </c>
      <c r="F148" s="4">
        <v>4.22</v>
      </c>
      <c r="G148" s="4">
        <v>9.1999999999999993</v>
      </c>
      <c r="H148" s="4">
        <v>0.19719999999999999</v>
      </c>
      <c r="I148" s="4">
        <v>15.65</v>
      </c>
      <c r="J148" s="4">
        <v>19.079999999999998</v>
      </c>
      <c r="K148" s="4">
        <v>0.27850000000000003</v>
      </c>
      <c r="L148" s="4"/>
      <c r="M148" s="4">
        <v>6.1600000000000002E-2</v>
      </c>
      <c r="N148" s="4">
        <v>4.5199999999999997E-2</v>
      </c>
      <c r="O148" s="4"/>
      <c r="P148" s="4">
        <v>100.18859999999999</v>
      </c>
      <c r="Q148" s="4">
        <v>75.20104325146707</v>
      </c>
    </row>
    <row r="149" spans="1:17" x14ac:dyDescent="0.2">
      <c r="A149" s="3" t="s">
        <v>1004</v>
      </c>
      <c r="B149" s="3" t="s">
        <v>20</v>
      </c>
      <c r="C149" s="3"/>
      <c r="D149" s="4">
        <v>50.98</v>
      </c>
      <c r="E149" s="4">
        <v>1.0779000000000001</v>
      </c>
      <c r="F149" s="4">
        <v>3.8</v>
      </c>
      <c r="G149" s="4">
        <v>8.67</v>
      </c>
      <c r="H149" s="4">
        <v>0.1789</v>
      </c>
      <c r="I149" s="4">
        <v>15.77</v>
      </c>
      <c r="J149" s="4">
        <v>19.88</v>
      </c>
      <c r="K149" s="4">
        <v>0.27260000000000001</v>
      </c>
      <c r="L149" s="4"/>
      <c r="M149" s="4">
        <v>6.6199999999999995E-2</v>
      </c>
      <c r="N149" s="4">
        <v>3.8100000000000002E-2</v>
      </c>
      <c r="O149" s="4"/>
      <c r="P149" s="4">
        <v>100.7337</v>
      </c>
      <c r="Q149" s="4">
        <v>76.434245366284202</v>
      </c>
    </row>
    <row r="150" spans="1:17" x14ac:dyDescent="0.2">
      <c r="A150" s="3" t="s">
        <v>1005</v>
      </c>
      <c r="B150" s="3" t="s">
        <v>20</v>
      </c>
      <c r="C150" s="3"/>
      <c r="D150" s="4">
        <v>51.35</v>
      </c>
      <c r="E150" s="4">
        <v>0.96079999999999999</v>
      </c>
      <c r="F150" s="4">
        <v>3.4</v>
      </c>
      <c r="G150" s="4">
        <v>7.99</v>
      </c>
      <c r="H150" s="4">
        <v>0.17030000000000001</v>
      </c>
      <c r="I150" s="4">
        <v>15.91</v>
      </c>
      <c r="J150" s="4">
        <v>20.059999999999999</v>
      </c>
      <c r="K150" s="4">
        <v>0.27029999999999998</v>
      </c>
      <c r="L150" s="4"/>
      <c r="M150" s="4">
        <v>0.1152</v>
      </c>
      <c r="N150" s="4">
        <v>0.02</v>
      </c>
      <c r="O150" s="4"/>
      <c r="P150" s="4">
        <v>100.2466</v>
      </c>
      <c r="Q150" s="4">
        <v>78.020508247882304</v>
      </c>
    </row>
    <row r="151" spans="1:17" x14ac:dyDescent="0.2">
      <c r="A151" s="3" t="s">
        <v>1006</v>
      </c>
      <c r="B151" s="3" t="s">
        <v>20</v>
      </c>
      <c r="C151" s="3"/>
      <c r="D151" s="4">
        <v>51.35</v>
      </c>
      <c r="E151" s="4">
        <v>1.0123</v>
      </c>
      <c r="F151" s="4">
        <v>3.24</v>
      </c>
      <c r="G151" s="4">
        <v>8.34</v>
      </c>
      <c r="H151" s="4">
        <v>0.16500000000000001</v>
      </c>
      <c r="I151" s="4">
        <v>15.72</v>
      </c>
      <c r="J151" s="4">
        <v>20.05</v>
      </c>
      <c r="K151" s="4">
        <v>0.25790000000000002</v>
      </c>
      <c r="L151" s="4"/>
      <c r="M151" s="4">
        <v>9.6100000000000005E-2</v>
      </c>
      <c r="N151" s="4">
        <v>0</v>
      </c>
      <c r="O151" s="4"/>
      <c r="P151" s="4">
        <v>100.2313</v>
      </c>
      <c r="Q151" s="4">
        <v>77.063403781979972</v>
      </c>
    </row>
    <row r="152" spans="1:17" x14ac:dyDescent="0.2">
      <c r="A152" s="3" t="s">
        <v>1007</v>
      </c>
      <c r="B152" s="3" t="s">
        <v>20</v>
      </c>
      <c r="C152" s="3"/>
      <c r="D152" s="4">
        <v>50.56</v>
      </c>
      <c r="E152" s="4">
        <v>1.1647000000000001</v>
      </c>
      <c r="F152" s="4">
        <v>3.72</v>
      </c>
      <c r="G152" s="4">
        <v>9.11</v>
      </c>
      <c r="H152" s="4">
        <v>0.22090000000000001</v>
      </c>
      <c r="I152" s="4">
        <v>15.09</v>
      </c>
      <c r="J152" s="4">
        <v>19.739999999999998</v>
      </c>
      <c r="K152" s="4">
        <v>0.2576</v>
      </c>
      <c r="L152" s="4"/>
      <c r="M152" s="4">
        <v>4.6399999999999997E-2</v>
      </c>
      <c r="N152" s="4">
        <v>1.5800000000000002E-2</v>
      </c>
      <c r="O152" s="4"/>
      <c r="P152" s="4">
        <v>99.925399999999996</v>
      </c>
      <c r="Q152" s="4">
        <v>74.698795180722897</v>
      </c>
    </row>
    <row r="153" spans="1:17" x14ac:dyDescent="0.2">
      <c r="A153" s="3" t="s">
        <v>570</v>
      </c>
      <c r="B153" s="3" t="s">
        <v>20</v>
      </c>
      <c r="C153" s="3"/>
      <c r="D153" s="4">
        <v>50.33</v>
      </c>
      <c r="E153" s="4">
        <v>1.2661</v>
      </c>
      <c r="F153" s="4">
        <v>4.28</v>
      </c>
      <c r="G153" s="4">
        <v>8.9700000000000006</v>
      </c>
      <c r="H153" s="4">
        <v>0.20119999999999999</v>
      </c>
      <c r="I153" s="4">
        <v>15.55</v>
      </c>
      <c r="J153" s="4">
        <v>19.02</v>
      </c>
      <c r="K153" s="4">
        <v>0.26050000000000001</v>
      </c>
      <c r="L153" s="4"/>
      <c r="M153" s="4">
        <v>6.9900000000000004E-2</v>
      </c>
      <c r="N153" s="4">
        <v>6.8999999999999999E-3</v>
      </c>
      <c r="O153" s="4"/>
      <c r="P153" s="4">
        <v>99.954599999999999</v>
      </c>
      <c r="Q153" s="4">
        <v>75.55994729907772</v>
      </c>
    </row>
    <row r="154" spans="1:17" x14ac:dyDescent="0.2">
      <c r="A154" s="3" t="s">
        <v>572</v>
      </c>
      <c r="B154" s="3" t="s">
        <v>20</v>
      </c>
      <c r="C154" s="3"/>
      <c r="D154" s="4">
        <v>51.43</v>
      </c>
      <c r="E154" s="4">
        <v>0.88859999999999995</v>
      </c>
      <c r="F154" s="4">
        <v>2.61</v>
      </c>
      <c r="G154" s="4">
        <v>8.2799999999999994</v>
      </c>
      <c r="H154" s="4">
        <v>0.1749</v>
      </c>
      <c r="I154" s="4">
        <v>16.13</v>
      </c>
      <c r="J154" s="4">
        <v>20.079999999999998</v>
      </c>
      <c r="K154" s="4">
        <v>0.2452</v>
      </c>
      <c r="L154" s="4"/>
      <c r="M154" s="4">
        <v>5.1999999999999998E-2</v>
      </c>
      <c r="N154" s="4">
        <v>3.2500000000000001E-2</v>
      </c>
      <c r="O154" s="4"/>
      <c r="P154" s="4">
        <v>99.923199999999994</v>
      </c>
      <c r="Q154" s="4">
        <v>77.62785636561479</v>
      </c>
    </row>
    <row r="155" spans="1:17" x14ac:dyDescent="0.2">
      <c r="A155" s="3" t="s">
        <v>573</v>
      </c>
      <c r="B155" s="3" t="s">
        <v>20</v>
      </c>
      <c r="C155" s="3"/>
      <c r="D155" s="4">
        <v>50.81</v>
      </c>
      <c r="E155" s="4">
        <v>0.94330000000000003</v>
      </c>
      <c r="F155" s="4">
        <v>4.01</v>
      </c>
      <c r="G155" s="4">
        <v>8.65</v>
      </c>
      <c r="H155" s="4">
        <v>0.1966</v>
      </c>
      <c r="I155" s="4">
        <v>16.11</v>
      </c>
      <c r="J155" s="4">
        <v>18.84</v>
      </c>
      <c r="K155" s="4">
        <v>0.28610000000000002</v>
      </c>
      <c r="L155" s="4"/>
      <c r="M155" s="4">
        <v>0.14990000000000001</v>
      </c>
      <c r="N155" s="4">
        <v>0</v>
      </c>
      <c r="O155" s="4"/>
      <c r="P155" s="4">
        <v>99.995900000000006</v>
      </c>
      <c r="Q155" s="4">
        <v>76.854856154012538</v>
      </c>
    </row>
    <row r="156" spans="1:17" x14ac:dyDescent="0.2">
      <c r="A156" s="3" t="s">
        <v>1008</v>
      </c>
      <c r="B156" s="3" t="s">
        <v>20</v>
      </c>
      <c r="C156" s="3"/>
      <c r="D156" s="4">
        <v>48.56</v>
      </c>
      <c r="E156" s="4">
        <v>2.35</v>
      </c>
      <c r="F156" s="4">
        <v>6.72</v>
      </c>
      <c r="G156" s="4">
        <v>11.17</v>
      </c>
      <c r="H156" s="4">
        <v>0.22950000000000001</v>
      </c>
      <c r="I156" s="4">
        <v>13.02</v>
      </c>
      <c r="J156" s="4">
        <v>17.88</v>
      </c>
      <c r="K156" s="4">
        <v>0.5161</v>
      </c>
      <c r="L156" s="4"/>
      <c r="M156" s="4">
        <v>3.4500000000000003E-2</v>
      </c>
      <c r="N156" s="4">
        <v>0</v>
      </c>
      <c r="O156" s="4"/>
      <c r="P156" s="4">
        <v>100.48009999999999</v>
      </c>
      <c r="Q156" s="4">
        <v>67.507591684185925</v>
      </c>
    </row>
    <row r="157" spans="1:17" x14ac:dyDescent="0.2">
      <c r="A157" s="3" t="s">
        <v>574</v>
      </c>
      <c r="B157" s="3" t="s">
        <v>20</v>
      </c>
      <c r="C157" s="3"/>
      <c r="D157" s="4">
        <v>51.93</v>
      </c>
      <c r="E157" s="4">
        <v>0.78759999999999997</v>
      </c>
      <c r="F157" s="4">
        <v>2.36</v>
      </c>
      <c r="G157" s="4">
        <v>8.31</v>
      </c>
      <c r="H157" s="4">
        <v>0.19570000000000001</v>
      </c>
      <c r="I157" s="4">
        <v>16.27</v>
      </c>
      <c r="J157" s="4">
        <v>19.899999999999999</v>
      </c>
      <c r="K157" s="4">
        <v>0.21840000000000001</v>
      </c>
      <c r="L157" s="4"/>
      <c r="M157" s="4">
        <v>9.6799999999999997E-2</v>
      </c>
      <c r="N157" s="4">
        <v>9.7000000000000003E-3</v>
      </c>
      <c r="O157" s="4"/>
      <c r="P157" s="4">
        <v>100.0782</v>
      </c>
      <c r="Q157" s="4">
        <v>77.729636048526871</v>
      </c>
    </row>
    <row r="158" spans="1:17" x14ac:dyDescent="0.2">
      <c r="A158" s="3" t="s">
        <v>575</v>
      </c>
      <c r="B158" s="3" t="s">
        <v>20</v>
      </c>
      <c r="C158" s="3"/>
      <c r="D158" s="4">
        <v>51.52</v>
      </c>
      <c r="E158" s="4">
        <v>0.99670000000000003</v>
      </c>
      <c r="F158" s="4">
        <v>2.62</v>
      </c>
      <c r="G158" s="4">
        <v>9.2200000000000006</v>
      </c>
      <c r="H158" s="4">
        <v>0.23549999999999999</v>
      </c>
      <c r="I158" s="4">
        <v>16.12</v>
      </c>
      <c r="J158" s="4">
        <v>19.059999999999999</v>
      </c>
      <c r="K158" s="4">
        <v>0.22770000000000001</v>
      </c>
      <c r="L158" s="4"/>
      <c r="M158" s="4">
        <v>4.6399999999999997E-2</v>
      </c>
      <c r="N158" s="4">
        <v>0</v>
      </c>
      <c r="O158" s="4"/>
      <c r="P158" s="4">
        <v>100.0463</v>
      </c>
      <c r="Q158" s="4">
        <v>75.695772254089661</v>
      </c>
    </row>
    <row r="159" spans="1:17" x14ac:dyDescent="0.2">
      <c r="A159" s="3" t="s">
        <v>576</v>
      </c>
      <c r="B159" s="3" t="s">
        <v>20</v>
      </c>
      <c r="C159" s="3"/>
      <c r="D159" s="4">
        <v>51.43</v>
      </c>
      <c r="E159" s="4">
        <v>0.87609999999999999</v>
      </c>
      <c r="F159" s="4">
        <v>2.66</v>
      </c>
      <c r="G159" s="4">
        <v>8.43</v>
      </c>
      <c r="H159" s="4">
        <v>0.21290000000000001</v>
      </c>
      <c r="I159" s="4">
        <v>16.29</v>
      </c>
      <c r="J159" s="4">
        <v>19.350000000000001</v>
      </c>
      <c r="K159" s="4">
        <v>0.25559999999999999</v>
      </c>
      <c r="L159" s="4"/>
      <c r="M159" s="4">
        <v>0.14510000000000001</v>
      </c>
      <c r="N159" s="4">
        <v>1.18E-2</v>
      </c>
      <c r="O159" s="4"/>
      <c r="P159" s="4">
        <v>99.661500000000004</v>
      </c>
      <c r="Q159" s="4">
        <v>77.491408934707891</v>
      </c>
    </row>
    <row r="160" spans="1:17" x14ac:dyDescent="0.2">
      <c r="A160" s="3" t="s">
        <v>577</v>
      </c>
      <c r="B160" s="3" t="s">
        <v>20</v>
      </c>
      <c r="C160" s="3"/>
      <c r="D160" s="4">
        <v>49.83</v>
      </c>
      <c r="E160" s="4">
        <v>1.3516999999999999</v>
      </c>
      <c r="F160" s="4">
        <v>4.1500000000000004</v>
      </c>
      <c r="G160" s="4">
        <v>9.76</v>
      </c>
      <c r="H160" s="4">
        <v>0.19800000000000001</v>
      </c>
      <c r="I160" s="4">
        <v>15.29</v>
      </c>
      <c r="J160" s="4">
        <v>18.739999999999998</v>
      </c>
      <c r="K160" s="4">
        <v>0.29720000000000002</v>
      </c>
      <c r="L160" s="4"/>
      <c r="M160" s="4">
        <v>5.57E-2</v>
      </c>
      <c r="N160" s="4">
        <v>0.01</v>
      </c>
      <c r="O160" s="4"/>
      <c r="P160" s="4">
        <v>99.682599999999994</v>
      </c>
      <c r="Q160" s="4">
        <v>73.633023557380596</v>
      </c>
    </row>
    <row r="161" spans="1:17" x14ac:dyDescent="0.2">
      <c r="A161" s="3" t="s">
        <v>578</v>
      </c>
      <c r="B161" s="3" t="s">
        <v>20</v>
      </c>
      <c r="C161" s="3"/>
      <c r="D161" s="4">
        <v>51.18</v>
      </c>
      <c r="E161" s="4">
        <v>0.87439999999999996</v>
      </c>
      <c r="F161" s="4">
        <v>3.09</v>
      </c>
      <c r="G161" s="4">
        <v>8.26</v>
      </c>
      <c r="H161" s="4">
        <v>0.20519999999999999</v>
      </c>
      <c r="I161" s="4">
        <v>16</v>
      </c>
      <c r="J161" s="4">
        <v>19.600000000000001</v>
      </c>
      <c r="K161" s="4">
        <v>0.22409999999999999</v>
      </c>
      <c r="L161" s="4"/>
      <c r="M161" s="4">
        <v>0.14549999999999999</v>
      </c>
      <c r="N161" s="4">
        <v>1E-3</v>
      </c>
      <c r="O161" s="4"/>
      <c r="P161" s="4">
        <v>99.580200000000005</v>
      </c>
      <c r="Q161" s="4">
        <v>77.537182852143488</v>
      </c>
    </row>
    <row r="162" spans="1:17" x14ac:dyDescent="0.2">
      <c r="A162" s="3" t="s">
        <v>579</v>
      </c>
      <c r="B162" s="3" t="s">
        <v>20</v>
      </c>
      <c r="C162" s="3"/>
      <c r="D162" s="4">
        <v>50.88</v>
      </c>
      <c r="E162" s="4">
        <v>0.96809999999999996</v>
      </c>
      <c r="F162" s="4">
        <v>3.78</v>
      </c>
      <c r="G162" s="4">
        <v>8.74</v>
      </c>
      <c r="H162" s="4">
        <v>0.21460000000000001</v>
      </c>
      <c r="I162" s="4">
        <v>16.350000000000001</v>
      </c>
      <c r="J162" s="4">
        <v>18.25</v>
      </c>
      <c r="K162" s="4">
        <v>0.26240000000000002</v>
      </c>
      <c r="L162" s="4"/>
      <c r="M162" s="4">
        <v>0.27400000000000002</v>
      </c>
      <c r="N162" s="4">
        <v>1.2500000000000001E-2</v>
      </c>
      <c r="O162" s="4"/>
      <c r="P162" s="4">
        <v>99.7316</v>
      </c>
      <c r="Q162" s="4">
        <v>76.921439216521179</v>
      </c>
    </row>
    <row r="163" spans="1:17" x14ac:dyDescent="0.2">
      <c r="A163" s="3" t="s">
        <v>580</v>
      </c>
      <c r="B163" s="3" t="s">
        <v>20</v>
      </c>
      <c r="C163" s="3"/>
      <c r="D163" s="4">
        <v>52.6</v>
      </c>
      <c r="E163" s="4">
        <v>0.59719999999999995</v>
      </c>
      <c r="F163" s="4">
        <v>2.02</v>
      </c>
      <c r="G163" s="4">
        <v>9.2200000000000006</v>
      </c>
      <c r="H163" s="4">
        <v>0.23</v>
      </c>
      <c r="I163" s="4">
        <v>17.920000000000002</v>
      </c>
      <c r="J163" s="4">
        <v>16.98</v>
      </c>
      <c r="K163" s="4">
        <v>0.18659999999999999</v>
      </c>
      <c r="L163" s="4"/>
      <c r="M163" s="4">
        <v>9.35E-2</v>
      </c>
      <c r="N163" s="4">
        <v>1.5100000000000001E-2</v>
      </c>
      <c r="O163" s="4"/>
      <c r="P163" s="4">
        <v>99.862399999999994</v>
      </c>
      <c r="Q163" s="4">
        <v>77.615763546798036</v>
      </c>
    </row>
    <row r="164" spans="1:17" x14ac:dyDescent="0.2">
      <c r="A164" s="3" t="s">
        <v>581</v>
      </c>
      <c r="B164" s="3" t="s">
        <v>20</v>
      </c>
      <c r="C164" s="3"/>
      <c r="D164" s="4">
        <v>50.52</v>
      </c>
      <c r="E164" s="4">
        <v>1.07</v>
      </c>
      <c r="F164" s="4">
        <v>4.1100000000000003</v>
      </c>
      <c r="G164" s="4">
        <v>8.23</v>
      </c>
      <c r="H164" s="4">
        <v>0.19620000000000001</v>
      </c>
      <c r="I164" s="4">
        <v>15.53</v>
      </c>
      <c r="J164" s="4">
        <v>19.78</v>
      </c>
      <c r="K164" s="4">
        <v>0.29220000000000002</v>
      </c>
      <c r="L164" s="4"/>
      <c r="M164" s="4">
        <v>0.28799999999999998</v>
      </c>
      <c r="N164" s="4">
        <v>8.3000000000000001E-3</v>
      </c>
      <c r="O164" s="4"/>
      <c r="P164" s="4">
        <v>100.0247</v>
      </c>
      <c r="Q164" s="4">
        <v>77.078651685393268</v>
      </c>
    </row>
    <row r="165" spans="1:17" x14ac:dyDescent="0.2">
      <c r="A165" s="3" t="s">
        <v>582</v>
      </c>
      <c r="B165" s="3" t="s">
        <v>20</v>
      </c>
      <c r="C165" s="3"/>
      <c r="D165" s="4">
        <v>49.54</v>
      </c>
      <c r="E165" s="4">
        <v>1.4471000000000001</v>
      </c>
      <c r="F165" s="4">
        <v>4.6500000000000004</v>
      </c>
      <c r="G165" s="4">
        <v>9.3000000000000007</v>
      </c>
      <c r="H165" s="4">
        <v>0.1958</v>
      </c>
      <c r="I165" s="4">
        <v>15.36</v>
      </c>
      <c r="J165" s="4">
        <v>18.510000000000002</v>
      </c>
      <c r="K165" s="4">
        <v>0.30759999999999998</v>
      </c>
      <c r="L165" s="4"/>
      <c r="M165" s="4">
        <v>9.4799999999999995E-2</v>
      </c>
      <c r="N165" s="4">
        <v>1.7299999999999999E-2</v>
      </c>
      <c r="O165" s="4"/>
      <c r="P165" s="4">
        <v>99.422600000000003</v>
      </c>
      <c r="Q165" s="4">
        <v>74.650959860383963</v>
      </c>
    </row>
    <row r="166" spans="1:17" x14ac:dyDescent="0.2">
      <c r="A166" s="3" t="s">
        <v>583</v>
      </c>
      <c r="B166" s="3" t="s">
        <v>20</v>
      </c>
      <c r="C166" s="3"/>
      <c r="D166" s="4">
        <v>49.14</v>
      </c>
      <c r="E166" s="4">
        <v>1.67</v>
      </c>
      <c r="F166" s="4">
        <v>4.72</v>
      </c>
      <c r="G166" s="4">
        <v>10.43</v>
      </c>
      <c r="H166" s="4">
        <v>0.21829999999999999</v>
      </c>
      <c r="I166" s="4">
        <v>14.78</v>
      </c>
      <c r="J166" s="4">
        <v>18.39</v>
      </c>
      <c r="K166" s="4">
        <v>0.28920000000000001</v>
      </c>
      <c r="L166" s="4"/>
      <c r="M166" s="4">
        <v>6.7000000000000004E-2</v>
      </c>
      <c r="N166" s="4">
        <v>2.0400000000000001E-2</v>
      </c>
      <c r="O166" s="4"/>
      <c r="P166" s="4">
        <v>99.724900000000005</v>
      </c>
      <c r="Q166" s="4">
        <v>71.620742026469955</v>
      </c>
    </row>
    <row r="167" spans="1:17" x14ac:dyDescent="0.2">
      <c r="A167" s="3" t="s">
        <v>584</v>
      </c>
      <c r="B167" s="3" t="s">
        <v>20</v>
      </c>
      <c r="C167" s="3"/>
      <c r="D167" s="4">
        <v>49.29</v>
      </c>
      <c r="E167" s="4">
        <v>1.5521</v>
      </c>
      <c r="F167" s="4">
        <v>4.7300000000000004</v>
      </c>
      <c r="G167" s="4">
        <v>9.8000000000000007</v>
      </c>
      <c r="H167" s="4">
        <v>0.2356</v>
      </c>
      <c r="I167" s="4">
        <v>15.35</v>
      </c>
      <c r="J167" s="4">
        <v>17.78</v>
      </c>
      <c r="K167" s="4">
        <v>0.29060000000000002</v>
      </c>
      <c r="L167" s="4"/>
      <c r="M167" s="4">
        <v>0.1565</v>
      </c>
      <c r="N167" s="4">
        <v>2.86E-2</v>
      </c>
      <c r="O167" s="4"/>
      <c r="P167" s="4">
        <v>99.213399999999993</v>
      </c>
      <c r="Q167" s="4">
        <v>73.64241253487873</v>
      </c>
    </row>
    <row r="168" spans="1:17" x14ac:dyDescent="0.2">
      <c r="A168" s="3" t="s">
        <v>585</v>
      </c>
      <c r="B168" s="3" t="s">
        <v>20</v>
      </c>
      <c r="C168" s="3"/>
      <c r="D168" s="4">
        <v>50.02</v>
      </c>
      <c r="E168" s="4">
        <v>1.0785</v>
      </c>
      <c r="F168" s="4">
        <v>4.0199999999999996</v>
      </c>
      <c r="G168" s="4">
        <v>9.08</v>
      </c>
      <c r="H168" s="4">
        <v>0.20169999999999999</v>
      </c>
      <c r="I168" s="4">
        <v>16.100000000000001</v>
      </c>
      <c r="J168" s="4">
        <v>18.07</v>
      </c>
      <c r="K168" s="4">
        <v>0.29220000000000002</v>
      </c>
      <c r="L168" s="4"/>
      <c r="M168" s="4">
        <v>0.2727</v>
      </c>
      <c r="N168" s="4">
        <v>0.01</v>
      </c>
      <c r="O168" s="4"/>
      <c r="P168" s="4">
        <v>99.145099999999999</v>
      </c>
      <c r="Q168" s="4">
        <v>75.952582557154955</v>
      </c>
    </row>
    <row r="169" spans="1:17" x14ac:dyDescent="0.2">
      <c r="A169" s="3" t="s">
        <v>586</v>
      </c>
      <c r="B169" s="3" t="s">
        <v>20</v>
      </c>
      <c r="C169" s="3"/>
      <c r="D169" s="4">
        <v>50.41</v>
      </c>
      <c r="E169" s="4">
        <v>1.0328999999999999</v>
      </c>
      <c r="F169" s="4">
        <v>4.25</v>
      </c>
      <c r="G169" s="4">
        <v>8.89</v>
      </c>
      <c r="H169" s="4">
        <v>0.19950000000000001</v>
      </c>
      <c r="I169" s="4">
        <v>15.64</v>
      </c>
      <c r="J169" s="4">
        <v>18.72</v>
      </c>
      <c r="K169" s="4">
        <v>0.30649999999999999</v>
      </c>
      <c r="L169" s="4"/>
      <c r="M169" s="4">
        <v>0.29199999999999998</v>
      </c>
      <c r="N169" s="4">
        <v>1.5800000000000002E-2</v>
      </c>
      <c r="O169" s="4"/>
      <c r="P169" s="4">
        <v>99.756699999999995</v>
      </c>
      <c r="Q169" s="4">
        <v>75.837163493105706</v>
      </c>
    </row>
    <row r="170" spans="1:17" x14ac:dyDescent="0.2">
      <c r="A170" s="3" t="s">
        <v>587</v>
      </c>
      <c r="B170" s="3" t="s">
        <v>20</v>
      </c>
      <c r="C170" s="3"/>
      <c r="D170" s="4">
        <v>53.08</v>
      </c>
      <c r="E170" s="4">
        <v>0.54820000000000002</v>
      </c>
      <c r="F170" s="4">
        <v>1.91</v>
      </c>
      <c r="G170" s="4">
        <v>8.6999999999999993</v>
      </c>
      <c r="H170" s="4">
        <v>0.27079999999999999</v>
      </c>
      <c r="I170" s="4">
        <v>17.579999999999998</v>
      </c>
      <c r="J170" s="4">
        <v>17.399999999999999</v>
      </c>
      <c r="K170" s="4">
        <v>0.1978</v>
      </c>
      <c r="L170" s="4"/>
      <c r="M170" s="4">
        <v>0.1241</v>
      </c>
      <c r="N170" s="4">
        <v>0</v>
      </c>
      <c r="O170" s="4"/>
      <c r="P170" s="4">
        <v>99.810900000000004</v>
      </c>
      <c r="Q170" s="4">
        <v>78.267045454545453</v>
      </c>
    </row>
    <row r="171" spans="1:17" x14ac:dyDescent="0.2">
      <c r="A171" s="3" t="s">
        <v>588</v>
      </c>
      <c r="B171" s="3" t="s">
        <v>20</v>
      </c>
      <c r="C171" s="3"/>
      <c r="D171" s="4">
        <v>51.13</v>
      </c>
      <c r="E171" s="4">
        <v>0.85860000000000003</v>
      </c>
      <c r="F171" s="4">
        <v>3.45</v>
      </c>
      <c r="G171" s="4">
        <v>8.1199999999999992</v>
      </c>
      <c r="H171" s="4">
        <v>0.1905</v>
      </c>
      <c r="I171" s="4">
        <v>15.78</v>
      </c>
      <c r="J171" s="4">
        <v>19.78</v>
      </c>
      <c r="K171" s="4">
        <v>0.29930000000000001</v>
      </c>
      <c r="L171" s="4"/>
      <c r="M171" s="4">
        <v>0.19769999999999999</v>
      </c>
      <c r="N171" s="4">
        <v>2.1899999999999999E-2</v>
      </c>
      <c r="O171" s="4"/>
      <c r="P171" s="4">
        <v>99.828000000000003</v>
      </c>
      <c r="Q171" s="4">
        <v>77.592345349354702</v>
      </c>
    </row>
    <row r="172" spans="1:17" x14ac:dyDescent="0.2">
      <c r="A172" s="3" t="s">
        <v>589</v>
      </c>
      <c r="B172" s="3" t="s">
        <v>20</v>
      </c>
      <c r="C172" s="3"/>
      <c r="D172" s="4">
        <v>51.26</v>
      </c>
      <c r="E172" s="4">
        <v>0.76270000000000004</v>
      </c>
      <c r="F172" s="4">
        <v>3.57</v>
      </c>
      <c r="G172" s="4">
        <v>7.76</v>
      </c>
      <c r="H172" s="4">
        <v>0.1444</v>
      </c>
      <c r="I172" s="4">
        <v>15.88</v>
      </c>
      <c r="J172" s="4">
        <v>19.89</v>
      </c>
      <c r="K172" s="4">
        <v>0.26600000000000001</v>
      </c>
      <c r="L172" s="4"/>
      <c r="M172" s="4">
        <v>0.18090000000000001</v>
      </c>
      <c r="N172" s="4">
        <v>1.21E-2</v>
      </c>
      <c r="O172" s="4"/>
      <c r="P172" s="4">
        <v>99.726100000000002</v>
      </c>
      <c r="Q172" s="4">
        <v>78.469113697403756</v>
      </c>
    </row>
    <row r="173" spans="1:17" x14ac:dyDescent="0.2">
      <c r="A173" s="3" t="s">
        <v>590</v>
      </c>
      <c r="B173" s="3" t="s">
        <v>20</v>
      </c>
      <c r="C173" s="3"/>
      <c r="D173" s="4">
        <v>50.87</v>
      </c>
      <c r="E173" s="4">
        <v>0.95399999999999996</v>
      </c>
      <c r="F173" s="4">
        <v>3.96</v>
      </c>
      <c r="G173" s="4">
        <v>7.29</v>
      </c>
      <c r="H173" s="4">
        <v>0.13719999999999999</v>
      </c>
      <c r="I173" s="4">
        <v>15.91</v>
      </c>
      <c r="J173" s="4">
        <v>19.95</v>
      </c>
      <c r="K173" s="4">
        <v>0.28639999999999999</v>
      </c>
      <c r="L173" s="4"/>
      <c r="M173" s="4">
        <v>0.2903</v>
      </c>
      <c r="N173" s="4">
        <v>1.77E-2</v>
      </c>
      <c r="O173" s="4"/>
      <c r="P173" s="4">
        <v>99.665599999999998</v>
      </c>
      <c r="Q173" s="4">
        <v>79.542365201631185</v>
      </c>
    </row>
    <row r="174" spans="1:17" x14ac:dyDescent="0.2">
      <c r="A174" s="3" t="s">
        <v>591</v>
      </c>
      <c r="B174" s="3" t="s">
        <v>20</v>
      </c>
      <c r="C174" s="3"/>
      <c r="D174" s="4">
        <v>51.43</v>
      </c>
      <c r="E174" s="4">
        <v>0.7117</v>
      </c>
      <c r="F174" s="4">
        <v>3.05</v>
      </c>
      <c r="G174" s="4">
        <v>6.66</v>
      </c>
      <c r="H174" s="4">
        <v>0.15440000000000001</v>
      </c>
      <c r="I174" s="4">
        <v>16.34</v>
      </c>
      <c r="J174" s="4">
        <v>20.43</v>
      </c>
      <c r="K174" s="4">
        <v>0.2596</v>
      </c>
      <c r="L174" s="4"/>
      <c r="M174" s="4">
        <v>0.39360000000000001</v>
      </c>
      <c r="N174" s="4">
        <v>3.4599999999999999E-2</v>
      </c>
      <c r="O174" s="4"/>
      <c r="P174" s="4">
        <v>99.463899999999995</v>
      </c>
      <c r="Q174" s="4">
        <v>81.389578163771716</v>
      </c>
    </row>
    <row r="175" spans="1:17" x14ac:dyDescent="0.2">
      <c r="A175" s="3" t="s">
        <v>592</v>
      </c>
      <c r="B175" s="3" t="s">
        <v>20</v>
      </c>
      <c r="C175" s="3"/>
      <c r="D175" s="4">
        <v>51.34</v>
      </c>
      <c r="E175" s="4">
        <v>0.78720000000000001</v>
      </c>
      <c r="F175" s="4">
        <v>3.38</v>
      </c>
      <c r="G175" s="4">
        <v>6.75</v>
      </c>
      <c r="H175" s="4">
        <v>0.1389</v>
      </c>
      <c r="I175" s="4">
        <v>16.27</v>
      </c>
      <c r="J175" s="4">
        <v>20.16</v>
      </c>
      <c r="K175" s="4">
        <v>0.25080000000000002</v>
      </c>
      <c r="L175" s="4"/>
      <c r="M175" s="4">
        <v>0.3836</v>
      </c>
      <c r="N175" s="4">
        <v>2.4899999999999999E-2</v>
      </c>
      <c r="O175" s="4"/>
      <c r="P175" s="4">
        <v>99.485399999999998</v>
      </c>
      <c r="Q175" s="4">
        <v>81.125678119349004</v>
      </c>
    </row>
    <row r="176" spans="1:17" x14ac:dyDescent="0.2">
      <c r="A176" s="3" t="s">
        <v>593</v>
      </c>
      <c r="B176" s="3" t="s">
        <v>20</v>
      </c>
      <c r="C176" s="3"/>
      <c r="D176" s="4">
        <v>50.75</v>
      </c>
      <c r="E176" s="4">
        <v>0.79320000000000002</v>
      </c>
      <c r="F176" s="4">
        <v>3.41</v>
      </c>
      <c r="G176" s="4">
        <v>6.81</v>
      </c>
      <c r="H176" s="4">
        <v>0.1447</v>
      </c>
      <c r="I176" s="4">
        <v>16.5</v>
      </c>
      <c r="J176" s="4">
        <v>20.309999999999999</v>
      </c>
      <c r="K176" s="4">
        <v>0.25850000000000001</v>
      </c>
      <c r="L176" s="4"/>
      <c r="M176" s="4">
        <v>0.37009999999999998</v>
      </c>
      <c r="N176" s="4">
        <v>0</v>
      </c>
      <c r="O176" s="4"/>
      <c r="P176" s="4">
        <v>99.346500000000006</v>
      </c>
      <c r="Q176" s="4">
        <v>81.19582129362081</v>
      </c>
    </row>
    <row r="177" spans="1:17" x14ac:dyDescent="0.2">
      <c r="A177" s="3" t="s">
        <v>594</v>
      </c>
      <c r="B177" s="3" t="s">
        <v>20</v>
      </c>
      <c r="C177" s="3"/>
      <c r="D177" s="4">
        <v>51.06</v>
      </c>
      <c r="E177" s="4">
        <v>0.80630000000000002</v>
      </c>
      <c r="F177" s="4">
        <v>3.54</v>
      </c>
      <c r="G177" s="4">
        <v>6.93</v>
      </c>
      <c r="H177" s="4">
        <v>0.16389999999999999</v>
      </c>
      <c r="I177" s="4">
        <v>16.059999999999999</v>
      </c>
      <c r="J177" s="4">
        <v>20.100000000000001</v>
      </c>
      <c r="K177" s="4">
        <v>0.2525</v>
      </c>
      <c r="L177" s="4"/>
      <c r="M177" s="4">
        <v>0.42320000000000002</v>
      </c>
      <c r="N177" s="4">
        <v>2.3699999999999999E-2</v>
      </c>
      <c r="O177" s="4"/>
      <c r="P177" s="4">
        <v>99.3596</v>
      </c>
      <c r="Q177" s="4">
        <v>80.507706255666363</v>
      </c>
    </row>
    <row r="178" spans="1:17" x14ac:dyDescent="0.2">
      <c r="A178" s="3" t="s">
        <v>595</v>
      </c>
      <c r="B178" s="3" t="s">
        <v>20</v>
      </c>
      <c r="C178" s="3"/>
      <c r="D178" s="4">
        <v>49.77</v>
      </c>
      <c r="E178" s="4">
        <v>1.1099000000000001</v>
      </c>
      <c r="F178" s="4">
        <v>4.09</v>
      </c>
      <c r="G178" s="4">
        <v>7.77</v>
      </c>
      <c r="H178" s="4">
        <v>0.16889999999999999</v>
      </c>
      <c r="I178" s="4">
        <v>16.29</v>
      </c>
      <c r="J178" s="4">
        <v>19.16</v>
      </c>
      <c r="K178" s="4">
        <v>0.2742</v>
      </c>
      <c r="L178" s="4"/>
      <c r="M178" s="4">
        <v>0.35039999999999999</v>
      </c>
      <c r="N178" s="4">
        <v>3.0599999999999999E-2</v>
      </c>
      <c r="O178" s="4"/>
      <c r="P178" s="4">
        <v>99.013999999999996</v>
      </c>
      <c r="Q178" s="4">
        <v>78.874157791784398</v>
      </c>
    </row>
    <row r="179" spans="1:17" x14ac:dyDescent="0.2">
      <c r="A179" s="3" t="s">
        <v>596</v>
      </c>
      <c r="B179" s="3" t="s">
        <v>20</v>
      </c>
      <c r="C179" s="3"/>
      <c r="D179" s="4">
        <v>50.57</v>
      </c>
      <c r="E179" s="4">
        <v>1.0955999999999999</v>
      </c>
      <c r="F179" s="4">
        <v>4.07</v>
      </c>
      <c r="G179" s="4">
        <v>7.45</v>
      </c>
      <c r="H179" s="4">
        <v>0.1482</v>
      </c>
      <c r="I179" s="4">
        <v>15.81</v>
      </c>
      <c r="J179" s="4">
        <v>19.82</v>
      </c>
      <c r="K179" s="4">
        <v>0.2402</v>
      </c>
      <c r="L179" s="4"/>
      <c r="M179" s="4">
        <v>0.15989999999999999</v>
      </c>
      <c r="N179" s="4">
        <v>2.0299999999999999E-2</v>
      </c>
      <c r="O179" s="4"/>
      <c r="P179" s="4">
        <v>99.384200000000007</v>
      </c>
      <c r="Q179" s="4">
        <v>79.082900384007232</v>
      </c>
    </row>
    <row r="180" spans="1:17" x14ac:dyDescent="0.2">
      <c r="A180" s="3" t="s">
        <v>597</v>
      </c>
      <c r="B180" s="3" t="s">
        <v>20</v>
      </c>
      <c r="C180" s="3"/>
      <c r="D180" s="4">
        <v>50.84</v>
      </c>
      <c r="E180" s="4">
        <v>0.80010000000000003</v>
      </c>
      <c r="F180" s="4">
        <v>3.24</v>
      </c>
      <c r="G180" s="4">
        <v>6.82</v>
      </c>
      <c r="H180" s="4">
        <v>0.16450000000000001</v>
      </c>
      <c r="I180" s="4">
        <v>16.399999999999999</v>
      </c>
      <c r="J180" s="4">
        <v>20.43</v>
      </c>
      <c r="K180" s="4">
        <v>0.26250000000000001</v>
      </c>
      <c r="L180" s="4"/>
      <c r="M180" s="4">
        <v>0.377</v>
      </c>
      <c r="N180" s="4">
        <v>1.2999999999999999E-2</v>
      </c>
      <c r="O180" s="4"/>
      <c r="P180" s="4">
        <v>99.347099999999998</v>
      </c>
      <c r="Q180" s="4">
        <v>81.075652756081226</v>
      </c>
    </row>
    <row r="181" spans="1:17" x14ac:dyDescent="0.2">
      <c r="A181" s="3" t="s">
        <v>598</v>
      </c>
      <c r="B181" s="3" t="s">
        <v>20</v>
      </c>
      <c r="C181" s="3"/>
      <c r="D181" s="4">
        <v>52.15</v>
      </c>
      <c r="E181" s="4">
        <v>0.63649999999999995</v>
      </c>
      <c r="F181" s="4">
        <v>2.58</v>
      </c>
      <c r="G181" s="4">
        <v>6.72</v>
      </c>
      <c r="H181" s="4">
        <v>0.1386</v>
      </c>
      <c r="I181" s="4">
        <v>16.559999999999999</v>
      </c>
      <c r="J181" s="4">
        <v>20.34</v>
      </c>
      <c r="K181" s="4">
        <v>0.25009999999999999</v>
      </c>
      <c r="L181" s="4"/>
      <c r="M181" s="4">
        <v>0.32040000000000002</v>
      </c>
      <c r="N181" s="4">
        <v>3.3300000000000003E-2</v>
      </c>
      <c r="O181" s="4"/>
      <c r="P181" s="4">
        <v>99.728899999999996</v>
      </c>
      <c r="Q181" s="4">
        <v>81.458286736747937</v>
      </c>
    </row>
    <row r="182" spans="1:17" x14ac:dyDescent="0.2">
      <c r="A182" s="3" t="s">
        <v>599</v>
      </c>
      <c r="B182" s="3" t="s">
        <v>20</v>
      </c>
      <c r="C182" s="3"/>
      <c r="D182" s="4">
        <v>50.91</v>
      </c>
      <c r="E182" s="4">
        <v>1.0004</v>
      </c>
      <c r="F182" s="4">
        <v>3.7</v>
      </c>
      <c r="G182" s="4">
        <v>8.0500000000000007</v>
      </c>
      <c r="H182" s="4">
        <v>0.16070000000000001</v>
      </c>
      <c r="I182" s="4">
        <v>15.76</v>
      </c>
      <c r="J182" s="4">
        <v>19.78</v>
      </c>
      <c r="K182" s="4">
        <v>0.316</v>
      </c>
      <c r="L182" s="4"/>
      <c r="M182" s="4">
        <v>0.30969999999999998</v>
      </c>
      <c r="N182" s="4">
        <v>1.7100000000000001E-2</v>
      </c>
      <c r="O182" s="4"/>
      <c r="P182" s="4">
        <v>100.0039</v>
      </c>
      <c r="Q182" s="4">
        <v>77.715690657130082</v>
      </c>
    </row>
    <row r="183" spans="1:17" x14ac:dyDescent="0.2">
      <c r="A183" s="3" t="s">
        <v>600</v>
      </c>
      <c r="B183" s="3" t="s">
        <v>20</v>
      </c>
      <c r="C183" s="3"/>
      <c r="D183" s="4">
        <v>50.34</v>
      </c>
      <c r="E183" s="4">
        <v>1.0239</v>
      </c>
      <c r="F183" s="4">
        <v>3.69</v>
      </c>
      <c r="G183" s="4">
        <v>9.6999999999999993</v>
      </c>
      <c r="H183" s="4">
        <v>0.2041</v>
      </c>
      <c r="I183" s="4">
        <v>15.56</v>
      </c>
      <c r="J183" s="4">
        <v>18.43</v>
      </c>
      <c r="K183" s="4">
        <v>0.3034</v>
      </c>
      <c r="L183" s="4"/>
      <c r="M183" s="4">
        <v>0.12</v>
      </c>
      <c r="N183" s="4">
        <v>7.4999999999999997E-3</v>
      </c>
      <c r="O183" s="4"/>
      <c r="P183" s="4">
        <v>99.378900000000002</v>
      </c>
      <c r="Q183" s="4">
        <v>74.087513340448226</v>
      </c>
    </row>
    <row r="184" spans="1:17" x14ac:dyDescent="0.2">
      <c r="A184" s="3" t="s">
        <v>601</v>
      </c>
      <c r="B184" s="3" t="s">
        <v>20</v>
      </c>
      <c r="C184" s="3"/>
      <c r="D184" s="4">
        <v>52.02</v>
      </c>
      <c r="E184" s="4">
        <v>0.71350000000000002</v>
      </c>
      <c r="F184" s="4">
        <v>2.75</v>
      </c>
      <c r="G184" s="4">
        <v>7.25</v>
      </c>
      <c r="H184" s="4">
        <v>0.1794</v>
      </c>
      <c r="I184" s="4">
        <v>16.29</v>
      </c>
      <c r="J184" s="4">
        <v>20.09</v>
      </c>
      <c r="K184" s="4">
        <v>0.24490000000000001</v>
      </c>
      <c r="L184" s="4"/>
      <c r="M184" s="4">
        <v>0.1447</v>
      </c>
      <c r="N184" s="4">
        <v>9.4999999999999998E-3</v>
      </c>
      <c r="O184" s="4"/>
      <c r="P184" s="4">
        <v>99.691999999999993</v>
      </c>
      <c r="Q184" s="4">
        <v>80.017841213202502</v>
      </c>
    </row>
    <row r="185" spans="1:17" x14ac:dyDescent="0.2">
      <c r="A185" s="3" t="s">
        <v>602</v>
      </c>
      <c r="B185" s="3" t="s">
        <v>20</v>
      </c>
      <c r="C185" s="3"/>
      <c r="D185" s="4">
        <v>51.82</v>
      </c>
      <c r="E185" s="4">
        <v>0.7581</v>
      </c>
      <c r="F185" s="4">
        <v>3.01</v>
      </c>
      <c r="G185" s="4">
        <v>7.37</v>
      </c>
      <c r="H185" s="4">
        <v>0.1331</v>
      </c>
      <c r="I185" s="4">
        <v>16.059999999999999</v>
      </c>
      <c r="J185" s="4">
        <v>20.25</v>
      </c>
      <c r="K185" s="4">
        <v>0.25719999999999998</v>
      </c>
      <c r="L185" s="4"/>
      <c r="M185" s="4">
        <v>0.2041</v>
      </c>
      <c r="N185" s="4">
        <v>3.6499999999999998E-2</v>
      </c>
      <c r="O185" s="4"/>
      <c r="P185" s="4">
        <v>99.899000000000001</v>
      </c>
      <c r="Q185" s="4">
        <v>79.527559055118118</v>
      </c>
    </row>
    <row r="186" spans="1:17" x14ac:dyDescent="0.2">
      <c r="A186" s="3" t="s">
        <v>603</v>
      </c>
      <c r="B186" s="3" t="s">
        <v>20</v>
      </c>
      <c r="C186" s="3"/>
      <c r="D186" s="4">
        <v>51.95</v>
      </c>
      <c r="E186" s="4">
        <v>0.81740000000000002</v>
      </c>
      <c r="F186" s="4">
        <v>2.65</v>
      </c>
      <c r="G186" s="4">
        <v>10.38</v>
      </c>
      <c r="H186" s="4">
        <v>0.28139999999999998</v>
      </c>
      <c r="I186" s="4">
        <v>17.059999999999999</v>
      </c>
      <c r="J186" s="4">
        <v>16.420000000000002</v>
      </c>
      <c r="K186" s="4">
        <v>0.24129999999999999</v>
      </c>
      <c r="L186" s="4"/>
      <c r="M186" s="4">
        <v>0.1103</v>
      </c>
      <c r="N186" s="4">
        <v>1.26E-2</v>
      </c>
      <c r="O186" s="4"/>
      <c r="P186" s="4">
        <v>99.923000000000002</v>
      </c>
      <c r="Q186" s="4">
        <v>74.54941572588632</v>
      </c>
    </row>
    <row r="187" spans="1:17" x14ac:dyDescent="0.2">
      <c r="A187" s="3" t="s">
        <v>604</v>
      </c>
      <c r="B187" s="3" t="s">
        <v>20</v>
      </c>
      <c r="C187" s="3"/>
      <c r="D187" s="4">
        <v>50.55</v>
      </c>
      <c r="E187" s="4">
        <v>1.1448</v>
      </c>
      <c r="F187" s="4">
        <v>4.45</v>
      </c>
      <c r="G187" s="4">
        <v>7.56</v>
      </c>
      <c r="H187" s="4">
        <v>0.16270000000000001</v>
      </c>
      <c r="I187" s="4">
        <v>15.59</v>
      </c>
      <c r="J187" s="4">
        <v>20.010000000000002</v>
      </c>
      <c r="K187" s="4">
        <v>0.26650000000000001</v>
      </c>
      <c r="L187" s="4"/>
      <c r="M187" s="4">
        <v>0.26240000000000002</v>
      </c>
      <c r="N187" s="4">
        <v>1.4200000000000001E-2</v>
      </c>
      <c r="O187" s="4"/>
      <c r="P187" s="4">
        <v>100.0106</v>
      </c>
      <c r="Q187" s="4">
        <v>78.622110322728318</v>
      </c>
    </row>
    <row r="188" spans="1:17" x14ac:dyDescent="0.2">
      <c r="A188" s="3" t="s">
        <v>605</v>
      </c>
      <c r="B188" s="3" t="s">
        <v>20</v>
      </c>
      <c r="C188" s="3"/>
      <c r="D188" s="4">
        <v>52.5</v>
      </c>
      <c r="E188" s="4">
        <v>0.67359999999999998</v>
      </c>
      <c r="F188" s="4">
        <v>2.5</v>
      </c>
      <c r="G188" s="4">
        <v>6.75</v>
      </c>
      <c r="H188" s="4">
        <v>0.16250000000000001</v>
      </c>
      <c r="I188" s="4">
        <v>16.64</v>
      </c>
      <c r="J188" s="4">
        <v>19.97</v>
      </c>
      <c r="K188" s="4">
        <v>0.2369</v>
      </c>
      <c r="L188" s="4"/>
      <c r="M188" s="4">
        <v>0.27339999999999998</v>
      </c>
      <c r="N188" s="4">
        <v>1.09E-2</v>
      </c>
      <c r="O188" s="4"/>
      <c r="P188" s="4">
        <v>99.717299999999994</v>
      </c>
      <c r="Q188" s="4">
        <v>81.449275362318843</v>
      </c>
    </row>
    <row r="189" spans="1:17" x14ac:dyDescent="0.2">
      <c r="A189" s="3" t="s">
        <v>606</v>
      </c>
      <c r="B189" s="3" t="s">
        <v>20</v>
      </c>
      <c r="C189" s="3"/>
      <c r="D189" s="4">
        <v>51.21</v>
      </c>
      <c r="E189" s="4">
        <v>0.79359999999999997</v>
      </c>
      <c r="F189" s="4">
        <v>3.32</v>
      </c>
      <c r="G189" s="4">
        <v>6.47</v>
      </c>
      <c r="H189" s="4">
        <v>0.1686</v>
      </c>
      <c r="I189" s="4">
        <v>15.95</v>
      </c>
      <c r="J189" s="4">
        <v>20.46</v>
      </c>
      <c r="K189" s="4">
        <v>0.26790000000000003</v>
      </c>
      <c r="L189" s="4"/>
      <c r="M189" s="4">
        <v>0.38369999999999999</v>
      </c>
      <c r="N189" s="4">
        <v>8.9999999999999998E-4</v>
      </c>
      <c r="O189" s="4"/>
      <c r="P189" s="4">
        <v>99.024699999999996</v>
      </c>
      <c r="Q189" s="4">
        <v>81.470384881309059</v>
      </c>
    </row>
    <row r="190" spans="1:17" x14ac:dyDescent="0.2">
      <c r="A190" s="3" t="s">
        <v>607</v>
      </c>
      <c r="B190" s="3" t="s">
        <v>20</v>
      </c>
      <c r="C190" s="3"/>
      <c r="D190" s="4">
        <v>52.15</v>
      </c>
      <c r="E190" s="4">
        <v>0.86550000000000005</v>
      </c>
      <c r="F190" s="4">
        <v>3.74</v>
      </c>
      <c r="G190" s="4">
        <v>7.07</v>
      </c>
      <c r="H190" s="4">
        <v>0.16800000000000001</v>
      </c>
      <c r="I190" s="4">
        <v>15.57</v>
      </c>
      <c r="J190" s="4">
        <v>20.149999999999999</v>
      </c>
      <c r="K190" s="4">
        <v>0.23719999999999999</v>
      </c>
      <c r="L190" s="4"/>
      <c r="M190" s="4">
        <v>0.3876</v>
      </c>
      <c r="N190" s="4">
        <v>1.1299999999999999E-2</v>
      </c>
      <c r="O190" s="4"/>
      <c r="P190" s="4">
        <v>100.3496</v>
      </c>
      <c r="Q190" s="4">
        <v>79.704710569486764</v>
      </c>
    </row>
    <row r="191" spans="1:17" x14ac:dyDescent="0.2">
      <c r="A191" s="3" t="s">
        <v>608</v>
      </c>
      <c r="B191" s="3" t="s">
        <v>20</v>
      </c>
      <c r="C191" s="3"/>
      <c r="D191" s="4">
        <v>50.5</v>
      </c>
      <c r="E191" s="4">
        <v>1.0078</v>
      </c>
      <c r="F191" s="4">
        <v>3.87</v>
      </c>
      <c r="G191" s="4">
        <v>7.61</v>
      </c>
      <c r="H191" s="4">
        <v>0.17199999999999999</v>
      </c>
      <c r="I191" s="4">
        <v>15.74</v>
      </c>
      <c r="J191" s="4">
        <v>19.920000000000002</v>
      </c>
      <c r="K191" s="4">
        <v>0.28620000000000001</v>
      </c>
      <c r="L191" s="4"/>
      <c r="M191" s="4">
        <v>0.34860000000000002</v>
      </c>
      <c r="N191" s="4">
        <v>6.7999999999999996E-3</v>
      </c>
      <c r="O191" s="4"/>
      <c r="P191" s="4">
        <v>99.461399999999998</v>
      </c>
      <c r="Q191" s="4">
        <v>78.674481514878266</v>
      </c>
    </row>
    <row r="192" spans="1:17" x14ac:dyDescent="0.2">
      <c r="A192" s="3" t="s">
        <v>609</v>
      </c>
      <c r="B192" s="3" t="s">
        <v>20</v>
      </c>
      <c r="C192" s="3"/>
      <c r="D192" s="4">
        <v>51.68</v>
      </c>
      <c r="E192" s="4">
        <v>0.65229999999999999</v>
      </c>
      <c r="F192" s="4">
        <v>2.42</v>
      </c>
      <c r="G192" s="4">
        <v>7.28</v>
      </c>
      <c r="H192" s="4">
        <v>0.17169999999999999</v>
      </c>
      <c r="I192" s="4">
        <v>17.079999999999998</v>
      </c>
      <c r="J192" s="4">
        <v>19.46</v>
      </c>
      <c r="K192" s="4">
        <v>0.23180000000000001</v>
      </c>
      <c r="L192" s="4"/>
      <c r="M192" s="4">
        <v>0.2535</v>
      </c>
      <c r="N192" s="4">
        <v>0</v>
      </c>
      <c r="O192" s="4"/>
      <c r="P192" s="4">
        <v>99.229299999999995</v>
      </c>
      <c r="Q192" s="4">
        <v>80.69613495622464</v>
      </c>
    </row>
    <row r="193" spans="1:17" x14ac:dyDescent="0.2">
      <c r="A193" s="3" t="s">
        <v>610</v>
      </c>
      <c r="B193" s="3" t="s">
        <v>20</v>
      </c>
      <c r="C193" s="3"/>
      <c r="D193" s="4">
        <v>51.7</v>
      </c>
      <c r="E193" s="4">
        <v>0.73609999999999998</v>
      </c>
      <c r="F193" s="4">
        <v>3.26</v>
      </c>
      <c r="G193" s="4">
        <v>6.46</v>
      </c>
      <c r="H193" s="4">
        <v>0.1328</v>
      </c>
      <c r="I193" s="4">
        <v>16.260000000000002</v>
      </c>
      <c r="J193" s="4">
        <v>20.43</v>
      </c>
      <c r="K193" s="4">
        <v>0.25740000000000002</v>
      </c>
      <c r="L193" s="4"/>
      <c r="M193" s="4">
        <v>0.37319999999999998</v>
      </c>
      <c r="N193" s="4">
        <v>1.43E-2</v>
      </c>
      <c r="O193" s="4"/>
      <c r="P193" s="4">
        <v>99.623800000000003</v>
      </c>
      <c r="Q193" s="4">
        <v>81.755829903978039</v>
      </c>
    </row>
    <row r="194" spans="1:17" x14ac:dyDescent="0.2">
      <c r="A194" s="3" t="s">
        <v>611</v>
      </c>
      <c r="B194" s="3" t="s">
        <v>20</v>
      </c>
      <c r="C194" s="3"/>
      <c r="D194" s="4">
        <v>52.09</v>
      </c>
      <c r="E194" s="4">
        <v>0.66320000000000001</v>
      </c>
      <c r="F194" s="4">
        <v>2.59</v>
      </c>
      <c r="G194" s="4">
        <v>6.85</v>
      </c>
      <c r="H194" s="4">
        <v>0.14360000000000001</v>
      </c>
      <c r="I194" s="4">
        <v>16.97</v>
      </c>
      <c r="J194" s="4">
        <v>20.07</v>
      </c>
      <c r="K194" s="4">
        <v>0.24690000000000001</v>
      </c>
      <c r="L194" s="4"/>
      <c r="M194" s="4">
        <v>0.29849999999999999</v>
      </c>
      <c r="N194" s="4">
        <v>3.1800000000000002E-2</v>
      </c>
      <c r="O194" s="4"/>
      <c r="P194" s="4">
        <v>99.953999999999994</v>
      </c>
      <c r="Q194" s="4">
        <v>81.541493321655352</v>
      </c>
    </row>
    <row r="195" spans="1:17" x14ac:dyDescent="0.2">
      <c r="A195" s="3" t="s">
        <v>612</v>
      </c>
      <c r="B195" s="3" t="s">
        <v>20</v>
      </c>
      <c r="C195" s="3"/>
      <c r="D195" s="4">
        <v>50.87</v>
      </c>
      <c r="E195" s="4">
        <v>1.0985</v>
      </c>
      <c r="F195" s="4">
        <v>3.45</v>
      </c>
      <c r="G195" s="4">
        <v>9.31</v>
      </c>
      <c r="H195" s="4">
        <v>0.20119999999999999</v>
      </c>
      <c r="I195" s="4">
        <v>15.55</v>
      </c>
      <c r="J195" s="4">
        <v>19.11</v>
      </c>
      <c r="K195" s="4">
        <v>0.32050000000000001</v>
      </c>
      <c r="L195" s="4"/>
      <c r="M195" s="4">
        <v>3.1699999999999999E-2</v>
      </c>
      <c r="N195" s="4">
        <v>1.0800000000000001E-2</v>
      </c>
      <c r="O195" s="4"/>
      <c r="P195" s="4">
        <v>99.952699999999993</v>
      </c>
      <c r="Q195" s="4">
        <v>74.858757062146879</v>
      </c>
    </row>
    <row r="196" spans="1:17" x14ac:dyDescent="0.2">
      <c r="A196" s="3" t="s">
        <v>613</v>
      </c>
      <c r="B196" s="3" t="s">
        <v>20</v>
      </c>
      <c r="C196" s="3"/>
      <c r="D196" s="4">
        <v>51</v>
      </c>
      <c r="E196" s="4">
        <v>0.76200000000000001</v>
      </c>
      <c r="F196" s="4">
        <v>3.39</v>
      </c>
      <c r="G196" s="4">
        <v>6.8</v>
      </c>
      <c r="H196" s="4">
        <v>0.1477</v>
      </c>
      <c r="I196" s="4">
        <v>16.37</v>
      </c>
      <c r="J196" s="4">
        <v>20.09</v>
      </c>
      <c r="K196" s="4">
        <v>0.2601</v>
      </c>
      <c r="L196" s="4"/>
      <c r="M196" s="4">
        <v>0.39810000000000001</v>
      </c>
      <c r="N196" s="4">
        <v>3.09E-2</v>
      </c>
      <c r="O196" s="4"/>
      <c r="P196" s="4">
        <v>99.248800000000003</v>
      </c>
      <c r="Q196" s="4">
        <v>81.10588762032684</v>
      </c>
    </row>
    <row r="197" spans="1:17" x14ac:dyDescent="0.2">
      <c r="A197" s="3" t="s">
        <v>614</v>
      </c>
      <c r="B197" s="3" t="s">
        <v>20</v>
      </c>
      <c r="C197" s="3"/>
      <c r="D197" s="4">
        <v>52.16</v>
      </c>
      <c r="E197" s="4">
        <v>0.65859999999999996</v>
      </c>
      <c r="F197" s="4">
        <v>2.6</v>
      </c>
      <c r="G197" s="4">
        <v>7.06</v>
      </c>
      <c r="H197" s="4">
        <v>0.16009999999999999</v>
      </c>
      <c r="I197" s="4">
        <v>17.14</v>
      </c>
      <c r="J197" s="4">
        <v>19.27</v>
      </c>
      <c r="K197" s="4">
        <v>0.2394</v>
      </c>
      <c r="L197" s="4"/>
      <c r="M197" s="4">
        <v>0.24249999999999999</v>
      </c>
      <c r="N197" s="4">
        <v>1.46E-2</v>
      </c>
      <c r="O197" s="4"/>
      <c r="P197" s="4">
        <v>99.545199999999994</v>
      </c>
      <c r="Q197" s="4">
        <v>81.232492997198875</v>
      </c>
    </row>
    <row r="198" spans="1:17" x14ac:dyDescent="0.2">
      <c r="A198" s="3" t="s">
        <v>615</v>
      </c>
      <c r="B198" s="3" t="s">
        <v>20</v>
      </c>
      <c r="C198" s="3"/>
      <c r="D198" s="4">
        <v>51.23</v>
      </c>
      <c r="E198" s="4">
        <v>1.0543</v>
      </c>
      <c r="F198" s="4">
        <v>4.0999999999999996</v>
      </c>
      <c r="G198" s="4">
        <v>7.19</v>
      </c>
      <c r="H198" s="4">
        <v>0.1777</v>
      </c>
      <c r="I198" s="4">
        <v>15.35</v>
      </c>
      <c r="J198" s="4">
        <v>20.3</v>
      </c>
      <c r="K198" s="4">
        <v>0.247</v>
      </c>
      <c r="L198" s="4"/>
      <c r="M198" s="4">
        <v>0.42120000000000002</v>
      </c>
      <c r="N198" s="4">
        <v>1.7600000000000001E-2</v>
      </c>
      <c r="O198" s="4"/>
      <c r="P198" s="4">
        <v>100.0878</v>
      </c>
      <c r="Q198" s="4">
        <v>79.18722104768618</v>
      </c>
    </row>
    <row r="199" spans="1:17" x14ac:dyDescent="0.2">
      <c r="A199" s="3" t="s">
        <v>616</v>
      </c>
      <c r="B199" s="3" t="s">
        <v>20</v>
      </c>
      <c r="C199" s="3"/>
      <c r="D199" s="4">
        <v>51.89</v>
      </c>
      <c r="E199" s="4">
        <v>0.67369999999999997</v>
      </c>
      <c r="F199" s="4">
        <v>2.79</v>
      </c>
      <c r="G199" s="4">
        <v>6.75</v>
      </c>
      <c r="H199" s="4">
        <v>0.1741</v>
      </c>
      <c r="I199" s="4">
        <v>16.739999999999998</v>
      </c>
      <c r="J199" s="4">
        <v>20.02</v>
      </c>
      <c r="K199" s="4">
        <v>0.27410000000000001</v>
      </c>
      <c r="L199" s="4"/>
      <c r="M199" s="4">
        <v>0.30220000000000002</v>
      </c>
      <c r="N199" s="4">
        <v>0</v>
      </c>
      <c r="O199" s="4"/>
      <c r="P199" s="4">
        <v>99.614099999999993</v>
      </c>
      <c r="Q199" s="4">
        <v>81.558556564091205</v>
      </c>
    </row>
    <row r="200" spans="1:17" x14ac:dyDescent="0.2">
      <c r="A200" s="3" t="s">
        <v>1009</v>
      </c>
      <c r="B200" s="3" t="s">
        <v>20</v>
      </c>
      <c r="C200" s="3"/>
      <c r="D200" s="4">
        <v>2.5700000000000001E-2</v>
      </c>
      <c r="E200" s="4">
        <v>2.9999999999999997E-4</v>
      </c>
      <c r="F200" s="4">
        <v>0</v>
      </c>
      <c r="G200" s="4">
        <v>5.11E-2</v>
      </c>
      <c r="H200" s="4">
        <v>6.3E-3</v>
      </c>
      <c r="I200" s="4">
        <v>0</v>
      </c>
      <c r="J200" s="4">
        <v>1.1599999999999999E-2</v>
      </c>
      <c r="K200" s="4">
        <v>0</v>
      </c>
      <c r="L200" s="4"/>
      <c r="M200" s="4">
        <v>4.0000000000000001E-3</v>
      </c>
      <c r="N200" s="4">
        <v>9.1999999999999998E-3</v>
      </c>
      <c r="O200" s="4"/>
      <c r="P200" s="4">
        <v>0.1082</v>
      </c>
      <c r="Q200" s="4">
        <v>0</v>
      </c>
    </row>
    <row r="201" spans="1:17" x14ac:dyDescent="0.2">
      <c r="A201" s="3" t="s">
        <v>617</v>
      </c>
      <c r="B201" s="3" t="s">
        <v>20</v>
      </c>
      <c r="C201" s="3"/>
      <c r="D201" s="4">
        <v>51.62</v>
      </c>
      <c r="E201" s="4">
        <v>0.6139</v>
      </c>
      <c r="F201" s="4">
        <v>3.52</v>
      </c>
      <c r="G201" s="4">
        <v>5.64</v>
      </c>
      <c r="H201" s="4">
        <v>0.104</v>
      </c>
      <c r="I201" s="4">
        <v>16.59</v>
      </c>
      <c r="J201" s="4">
        <v>20.51</v>
      </c>
      <c r="K201" s="4">
        <v>0.25669999999999998</v>
      </c>
      <c r="L201" s="4"/>
      <c r="M201" s="4">
        <v>0.78649999999999998</v>
      </c>
      <c r="N201" s="4">
        <v>1.9400000000000001E-2</v>
      </c>
      <c r="O201" s="4"/>
      <c r="P201" s="4">
        <v>99.660499999999999</v>
      </c>
      <c r="Q201" s="4">
        <v>83.987078910936788</v>
      </c>
    </row>
    <row r="202" spans="1:17" x14ac:dyDescent="0.2">
      <c r="A202" s="3" t="s">
        <v>619</v>
      </c>
      <c r="B202" s="3" t="s">
        <v>20</v>
      </c>
      <c r="C202" s="3"/>
      <c r="D202" s="4">
        <v>51.78</v>
      </c>
      <c r="E202" s="4">
        <v>0.59770000000000001</v>
      </c>
      <c r="F202" s="4">
        <v>3.12</v>
      </c>
      <c r="G202" s="4">
        <v>5.89</v>
      </c>
      <c r="H202" s="4">
        <v>0.1295</v>
      </c>
      <c r="I202" s="4">
        <v>16.829999999999998</v>
      </c>
      <c r="J202" s="4">
        <v>20.55</v>
      </c>
      <c r="K202" s="4">
        <v>0.2228</v>
      </c>
      <c r="L202" s="4"/>
      <c r="M202" s="4">
        <v>0.35670000000000002</v>
      </c>
      <c r="N202" s="4">
        <v>2.5899999999999999E-2</v>
      </c>
      <c r="O202" s="4"/>
      <c r="P202" s="4">
        <v>99.502600000000001</v>
      </c>
      <c r="Q202" s="4">
        <v>83.593220338983059</v>
      </c>
    </row>
    <row r="203" spans="1:17" x14ac:dyDescent="0.2">
      <c r="A203" s="3" t="s">
        <v>620</v>
      </c>
      <c r="B203" s="3" t="s">
        <v>20</v>
      </c>
      <c r="C203" s="3"/>
      <c r="D203" s="4">
        <v>50.74</v>
      </c>
      <c r="E203" s="4">
        <v>1.0963000000000001</v>
      </c>
      <c r="F203" s="4">
        <v>3.3</v>
      </c>
      <c r="G203" s="4">
        <v>8.92</v>
      </c>
      <c r="H203" s="4">
        <v>0.20619999999999999</v>
      </c>
      <c r="I203" s="4">
        <v>15.45</v>
      </c>
      <c r="J203" s="4">
        <v>19.8</v>
      </c>
      <c r="K203" s="4">
        <v>0.30020000000000002</v>
      </c>
      <c r="L203" s="4"/>
      <c r="M203" s="4">
        <v>3.2000000000000001E-2</v>
      </c>
      <c r="N203" s="4">
        <v>3.8999999999999998E-3</v>
      </c>
      <c r="O203" s="4"/>
      <c r="P203" s="4">
        <v>99.848600000000005</v>
      </c>
      <c r="Q203" s="4">
        <v>75.550660792951547</v>
      </c>
    </row>
    <row r="204" spans="1:17" x14ac:dyDescent="0.2">
      <c r="A204" s="3" t="s">
        <v>621</v>
      </c>
      <c r="B204" s="3" t="s">
        <v>20</v>
      </c>
      <c r="C204" s="3"/>
      <c r="D204" s="4">
        <v>51.08</v>
      </c>
      <c r="E204" s="4">
        <v>0.76939999999999997</v>
      </c>
      <c r="F204" s="4">
        <v>3.42</v>
      </c>
      <c r="G204" s="4">
        <v>6.74</v>
      </c>
      <c r="H204" s="4">
        <v>0.14799999999999999</v>
      </c>
      <c r="I204" s="4">
        <v>16.21</v>
      </c>
      <c r="J204" s="4">
        <v>20.23</v>
      </c>
      <c r="K204" s="4">
        <v>0.2591</v>
      </c>
      <c r="L204" s="4"/>
      <c r="M204" s="4">
        <v>0.44169999999999998</v>
      </c>
      <c r="N204" s="4">
        <v>2.87E-2</v>
      </c>
      <c r="O204" s="4"/>
      <c r="P204" s="4">
        <v>99.326899999999995</v>
      </c>
      <c r="Q204" s="4">
        <v>81.090251074417552</v>
      </c>
    </row>
    <row r="205" spans="1:17" x14ac:dyDescent="0.2">
      <c r="A205" s="3" t="s">
        <v>623</v>
      </c>
      <c r="B205" s="3" t="s">
        <v>20</v>
      </c>
      <c r="C205" s="3"/>
      <c r="D205" s="4">
        <v>52.36</v>
      </c>
      <c r="E205" s="4">
        <v>0.66639999999999999</v>
      </c>
      <c r="F205" s="4">
        <v>2.34</v>
      </c>
      <c r="G205" s="4">
        <v>7.14</v>
      </c>
      <c r="H205" s="4">
        <v>0.1719</v>
      </c>
      <c r="I205" s="4">
        <v>16.82</v>
      </c>
      <c r="J205" s="4">
        <v>19.8</v>
      </c>
      <c r="K205" s="4">
        <v>0.223</v>
      </c>
      <c r="L205" s="4"/>
      <c r="M205" s="4">
        <v>0.29680000000000001</v>
      </c>
      <c r="N205" s="4">
        <v>2.8000000000000001E-2</v>
      </c>
      <c r="O205" s="4"/>
      <c r="P205" s="4">
        <v>99.846100000000007</v>
      </c>
      <c r="Q205" s="4">
        <v>80.765027322404364</v>
      </c>
    </row>
    <row r="206" spans="1:17" x14ac:dyDescent="0.2">
      <c r="A206" s="3" t="s">
        <v>624</v>
      </c>
      <c r="B206" s="3" t="s">
        <v>20</v>
      </c>
      <c r="C206" s="3"/>
      <c r="D206" s="4">
        <v>51.11</v>
      </c>
      <c r="E206" s="4">
        <v>0.87250000000000005</v>
      </c>
      <c r="F206" s="4">
        <v>2.75</v>
      </c>
      <c r="G206" s="4">
        <v>9.39</v>
      </c>
      <c r="H206" s="4">
        <v>0.20349999999999999</v>
      </c>
      <c r="I206" s="4">
        <v>16.11</v>
      </c>
      <c r="J206" s="4">
        <v>18.95</v>
      </c>
      <c r="K206" s="4">
        <v>0.28670000000000001</v>
      </c>
      <c r="L206" s="4"/>
      <c r="M206" s="4">
        <v>0.1002</v>
      </c>
      <c r="N206" s="4">
        <v>2.4899999999999999E-2</v>
      </c>
      <c r="O206" s="4"/>
      <c r="P206" s="4">
        <v>99.797799999999995</v>
      </c>
      <c r="Q206" s="4">
        <v>75.363540569020017</v>
      </c>
    </row>
    <row r="207" spans="1:17" x14ac:dyDescent="0.2">
      <c r="A207" s="3" t="s">
        <v>625</v>
      </c>
      <c r="B207" s="3" t="s">
        <v>20</v>
      </c>
      <c r="C207" s="3"/>
      <c r="D207" s="4">
        <v>50.69</v>
      </c>
      <c r="E207" s="4">
        <v>1.0646</v>
      </c>
      <c r="F207" s="4">
        <v>3.34</v>
      </c>
      <c r="G207" s="4">
        <v>9.48</v>
      </c>
      <c r="H207" s="4">
        <v>0.23050000000000001</v>
      </c>
      <c r="I207" s="4">
        <v>15.7</v>
      </c>
      <c r="J207" s="4">
        <v>18.98</v>
      </c>
      <c r="K207" s="4">
        <v>0.2868</v>
      </c>
      <c r="L207" s="4"/>
      <c r="M207" s="4">
        <v>3.04E-2</v>
      </c>
      <c r="N207" s="4">
        <v>2.7199999999999998E-2</v>
      </c>
      <c r="O207" s="4"/>
      <c r="P207" s="4">
        <v>99.829499999999996</v>
      </c>
      <c r="Q207" s="4">
        <v>74.684086528164485</v>
      </c>
    </row>
    <row r="208" spans="1:17" x14ac:dyDescent="0.2">
      <c r="A208" s="3" t="s">
        <v>626</v>
      </c>
      <c r="B208" s="3" t="s">
        <v>20</v>
      </c>
      <c r="C208" s="3"/>
      <c r="D208" s="4">
        <v>51.49</v>
      </c>
      <c r="E208" s="4">
        <v>0.81299999999999994</v>
      </c>
      <c r="F208" s="4">
        <v>3.49</v>
      </c>
      <c r="G208" s="4">
        <v>7.04</v>
      </c>
      <c r="H208" s="4">
        <v>0.16209999999999999</v>
      </c>
      <c r="I208" s="4">
        <v>16.27</v>
      </c>
      <c r="J208" s="4">
        <v>20.14</v>
      </c>
      <c r="K208" s="4">
        <v>0.27679999999999999</v>
      </c>
      <c r="L208" s="4"/>
      <c r="M208" s="4">
        <v>0.379</v>
      </c>
      <c r="N208" s="4">
        <v>3.2099999999999997E-2</v>
      </c>
      <c r="O208" s="4"/>
      <c r="P208" s="4">
        <v>100.093</v>
      </c>
      <c r="Q208" s="4">
        <v>80.468574003153861</v>
      </c>
    </row>
    <row r="209" spans="1:17" x14ac:dyDescent="0.2">
      <c r="A209" s="3" t="s">
        <v>627</v>
      </c>
      <c r="B209" s="3" t="s">
        <v>20</v>
      </c>
      <c r="C209" s="3"/>
      <c r="D209" s="4">
        <v>51.87</v>
      </c>
      <c r="E209" s="4">
        <v>0.70589999999999997</v>
      </c>
      <c r="F209" s="4">
        <v>2.86</v>
      </c>
      <c r="G209" s="4">
        <v>6.85</v>
      </c>
      <c r="H209" s="4">
        <v>0.183</v>
      </c>
      <c r="I209" s="4">
        <v>16.809999999999999</v>
      </c>
      <c r="J209" s="4">
        <v>20.29</v>
      </c>
      <c r="K209" s="4">
        <v>0.2586</v>
      </c>
      <c r="L209" s="4"/>
      <c r="M209" s="4">
        <v>0.29349999999999998</v>
      </c>
      <c r="N209" s="4">
        <v>0</v>
      </c>
      <c r="O209" s="4"/>
      <c r="P209" s="4">
        <v>100.121</v>
      </c>
      <c r="Q209" s="4">
        <v>81.386619562817401</v>
      </c>
    </row>
    <row r="210" spans="1:17" x14ac:dyDescent="0.2">
      <c r="A210" s="3" t="s">
        <v>628</v>
      </c>
      <c r="B210" s="3" t="s">
        <v>20</v>
      </c>
      <c r="C210" s="3"/>
      <c r="D210" s="4">
        <v>52.49</v>
      </c>
      <c r="E210" s="4">
        <v>0.67</v>
      </c>
      <c r="F210" s="4">
        <v>2.75</v>
      </c>
      <c r="G210" s="4">
        <v>6.68</v>
      </c>
      <c r="H210" s="4">
        <v>0.15840000000000001</v>
      </c>
      <c r="I210" s="4">
        <v>16.48</v>
      </c>
      <c r="J210" s="4">
        <v>20.05</v>
      </c>
      <c r="K210" s="4">
        <v>0.23719999999999999</v>
      </c>
      <c r="L210" s="4"/>
      <c r="M210" s="4">
        <v>0.27800000000000002</v>
      </c>
      <c r="N210" s="4">
        <v>1.3599999999999999E-2</v>
      </c>
      <c r="O210" s="4"/>
      <c r="P210" s="4">
        <v>99.807199999999995</v>
      </c>
      <c r="Q210" s="4">
        <v>81.46561443066517</v>
      </c>
    </row>
    <row r="211" spans="1:17" x14ac:dyDescent="0.2">
      <c r="A211" s="3" t="s">
        <v>629</v>
      </c>
      <c r="B211" s="3" t="s">
        <v>20</v>
      </c>
      <c r="C211" s="3"/>
      <c r="D211" s="4">
        <v>51.24</v>
      </c>
      <c r="E211" s="4">
        <v>0.90910000000000002</v>
      </c>
      <c r="F211" s="4">
        <v>2.78</v>
      </c>
      <c r="G211" s="4">
        <v>8.89</v>
      </c>
      <c r="H211" s="4">
        <v>0.2165</v>
      </c>
      <c r="I211" s="4">
        <v>16.079999999999998</v>
      </c>
      <c r="J211" s="4">
        <v>19.350000000000001</v>
      </c>
      <c r="K211" s="4">
        <v>0.30990000000000001</v>
      </c>
      <c r="L211" s="4"/>
      <c r="M211" s="4">
        <v>5.8200000000000002E-2</v>
      </c>
      <c r="N211" s="4">
        <v>6.7999999999999996E-3</v>
      </c>
      <c r="O211" s="4"/>
      <c r="P211" s="4">
        <v>99.840500000000006</v>
      </c>
      <c r="Q211" s="4">
        <v>76.311844077961013</v>
      </c>
    </row>
    <row r="212" spans="1:17" x14ac:dyDescent="0.2">
      <c r="A212" s="3" t="s">
        <v>630</v>
      </c>
      <c r="B212" s="3" t="s">
        <v>20</v>
      </c>
      <c r="C212" s="3"/>
      <c r="D212" s="4">
        <v>51.05</v>
      </c>
      <c r="E212" s="4">
        <v>0.74719999999999998</v>
      </c>
      <c r="F212" s="4">
        <v>3.74</v>
      </c>
      <c r="G212" s="4">
        <v>6.64</v>
      </c>
      <c r="H212" s="4">
        <v>0.1246</v>
      </c>
      <c r="I212" s="4">
        <v>16.54</v>
      </c>
      <c r="J212" s="4">
        <v>19.940000000000001</v>
      </c>
      <c r="K212" s="4">
        <v>0.28520000000000001</v>
      </c>
      <c r="L212" s="4"/>
      <c r="M212" s="4">
        <v>0.51080000000000003</v>
      </c>
      <c r="N212" s="4">
        <v>2.4500000000000001E-2</v>
      </c>
      <c r="O212" s="4"/>
      <c r="P212" s="4">
        <v>99.6023</v>
      </c>
      <c r="Q212" s="4">
        <v>81.604302038987214</v>
      </c>
    </row>
    <row r="213" spans="1:17" x14ac:dyDescent="0.2">
      <c r="A213" s="3" t="s">
        <v>631</v>
      </c>
      <c r="B213" s="3" t="s">
        <v>20</v>
      </c>
      <c r="C213" s="3"/>
      <c r="D213" s="4">
        <v>51.06</v>
      </c>
      <c r="E213" s="4">
        <v>0.98270000000000002</v>
      </c>
      <c r="F213" s="4">
        <v>2.78</v>
      </c>
      <c r="G213" s="4">
        <v>9.9499999999999993</v>
      </c>
      <c r="H213" s="4">
        <v>0.2266</v>
      </c>
      <c r="I213" s="4">
        <v>15.41</v>
      </c>
      <c r="J213" s="4">
        <v>18.809999999999999</v>
      </c>
      <c r="K213" s="4">
        <v>0.27179999999999999</v>
      </c>
      <c r="L213" s="4"/>
      <c r="M213" s="4">
        <v>3.8999999999999998E-3</v>
      </c>
      <c r="N213" s="4">
        <v>0</v>
      </c>
      <c r="O213" s="4"/>
      <c r="P213" s="4">
        <v>99.495000000000005</v>
      </c>
      <c r="Q213" s="4">
        <v>73.424481948301647</v>
      </c>
    </row>
    <row r="214" spans="1:17" x14ac:dyDescent="0.2">
      <c r="A214" s="3" t="s">
        <v>632</v>
      </c>
      <c r="B214" s="3" t="s">
        <v>20</v>
      </c>
      <c r="C214" s="3"/>
      <c r="D214" s="4">
        <v>51.18</v>
      </c>
      <c r="E214" s="4">
        <v>0.96009999999999995</v>
      </c>
      <c r="F214" s="4">
        <v>2.87</v>
      </c>
      <c r="G214" s="4">
        <v>9.73</v>
      </c>
      <c r="H214" s="4">
        <v>0.251</v>
      </c>
      <c r="I214" s="4">
        <v>15.45</v>
      </c>
      <c r="J214" s="4">
        <v>19.22</v>
      </c>
      <c r="K214" s="4">
        <v>0.31069999999999998</v>
      </c>
      <c r="L214" s="4"/>
      <c r="M214" s="4">
        <v>3.2399999999999998E-2</v>
      </c>
      <c r="N214" s="4">
        <v>0</v>
      </c>
      <c r="O214" s="4"/>
      <c r="P214" s="4">
        <v>100.0042</v>
      </c>
      <c r="Q214" s="4">
        <v>73.895236042250474</v>
      </c>
    </row>
    <row r="215" spans="1:17" x14ac:dyDescent="0.2">
      <c r="A215" s="3" t="s">
        <v>633</v>
      </c>
      <c r="B215" s="3" t="s">
        <v>20</v>
      </c>
      <c r="C215" s="3"/>
      <c r="D215" s="4">
        <v>51.28</v>
      </c>
      <c r="E215" s="4">
        <v>0.99770000000000003</v>
      </c>
      <c r="F215" s="4">
        <v>3.09</v>
      </c>
      <c r="G215" s="4">
        <v>8.17</v>
      </c>
      <c r="H215" s="4">
        <v>0.18759999999999999</v>
      </c>
      <c r="I215" s="4">
        <v>15.92</v>
      </c>
      <c r="J215" s="4">
        <v>20.2</v>
      </c>
      <c r="K215" s="4">
        <v>0.28910000000000002</v>
      </c>
      <c r="L215" s="4"/>
      <c r="M215" s="4">
        <v>0.1177</v>
      </c>
      <c r="N215" s="4">
        <v>2.1399999999999999E-2</v>
      </c>
      <c r="O215" s="4"/>
      <c r="P215" s="4">
        <v>100.2735</v>
      </c>
      <c r="Q215" s="4">
        <v>77.64992254923655</v>
      </c>
    </row>
    <row r="216" spans="1:17" x14ac:dyDescent="0.2">
      <c r="A216" s="3" t="s">
        <v>634</v>
      </c>
      <c r="B216" s="3" t="s">
        <v>20</v>
      </c>
      <c r="C216" s="3"/>
      <c r="D216" s="4">
        <v>51.22</v>
      </c>
      <c r="E216" s="4">
        <v>0.91339999999999999</v>
      </c>
      <c r="F216" s="4">
        <v>2.88</v>
      </c>
      <c r="G216" s="4">
        <v>8.27</v>
      </c>
      <c r="H216" s="4">
        <v>0.1691</v>
      </c>
      <c r="I216" s="4">
        <v>15.78</v>
      </c>
      <c r="J216" s="4">
        <v>19.899999999999999</v>
      </c>
      <c r="K216" s="4">
        <v>0.28070000000000001</v>
      </c>
      <c r="L216" s="4"/>
      <c r="M216" s="4">
        <v>0.11210000000000001</v>
      </c>
      <c r="N216" s="4">
        <v>0</v>
      </c>
      <c r="O216" s="4"/>
      <c r="P216" s="4">
        <v>99.525300000000001</v>
      </c>
      <c r="Q216" s="4">
        <v>77.277741010368402</v>
      </c>
    </row>
    <row r="217" spans="1:17" x14ac:dyDescent="0.2">
      <c r="A217" s="3" t="s">
        <v>635</v>
      </c>
      <c r="B217" s="3" t="s">
        <v>20</v>
      </c>
      <c r="C217" s="3"/>
      <c r="D217" s="4">
        <v>51.36</v>
      </c>
      <c r="E217" s="4">
        <v>0.66910000000000003</v>
      </c>
      <c r="F217" s="4">
        <v>3.59</v>
      </c>
      <c r="G217" s="4">
        <v>6.91</v>
      </c>
      <c r="H217" s="4">
        <v>0.1396</v>
      </c>
      <c r="I217" s="4">
        <v>15.9</v>
      </c>
      <c r="J217" s="4">
        <v>20.34</v>
      </c>
      <c r="K217" s="4">
        <v>0.25929999999999997</v>
      </c>
      <c r="L217" s="4"/>
      <c r="M217" s="4">
        <v>0.76300000000000001</v>
      </c>
      <c r="N217" s="4">
        <v>3.4700000000000002E-2</v>
      </c>
      <c r="O217" s="4"/>
      <c r="P217" s="4">
        <v>99.965699999999998</v>
      </c>
      <c r="Q217" s="4">
        <v>80.41379310344827</v>
      </c>
    </row>
    <row r="218" spans="1:17" x14ac:dyDescent="0.2">
      <c r="A218" s="3" t="s">
        <v>636</v>
      </c>
      <c r="B218" s="3" t="s">
        <v>20</v>
      </c>
      <c r="C218" s="3"/>
      <c r="D218" s="4">
        <v>50.24</v>
      </c>
      <c r="E218" s="4">
        <v>0.95679999999999998</v>
      </c>
      <c r="F218" s="4">
        <v>3.39</v>
      </c>
      <c r="G218" s="4">
        <v>7.9</v>
      </c>
      <c r="H218" s="4">
        <v>0.1633</v>
      </c>
      <c r="I218" s="4">
        <v>15.72</v>
      </c>
      <c r="J218" s="4">
        <v>19.649999999999999</v>
      </c>
      <c r="K218" s="4">
        <v>0.31380000000000002</v>
      </c>
      <c r="L218" s="4"/>
      <c r="M218" s="4">
        <v>0.32169999999999999</v>
      </c>
      <c r="N218" s="4">
        <v>3.1099999999999999E-2</v>
      </c>
      <c r="O218" s="4"/>
      <c r="P218" s="4">
        <v>98.686700000000002</v>
      </c>
      <c r="Q218" s="4">
        <v>78.004434589800439</v>
      </c>
    </row>
    <row r="219" spans="1:17" x14ac:dyDescent="0.2">
      <c r="A219" s="3" t="s">
        <v>637</v>
      </c>
      <c r="B219" s="3" t="s">
        <v>20</v>
      </c>
      <c r="C219" s="3"/>
      <c r="D219" s="4">
        <v>50.47</v>
      </c>
      <c r="E219" s="4">
        <v>1.2182999999999999</v>
      </c>
      <c r="F219" s="4">
        <v>2.99</v>
      </c>
      <c r="G219" s="4">
        <v>10.16</v>
      </c>
      <c r="H219" s="4">
        <v>0.2848</v>
      </c>
      <c r="I219" s="4">
        <v>15.12</v>
      </c>
      <c r="J219" s="4">
        <v>18.93</v>
      </c>
      <c r="K219" s="4">
        <v>0.31369999999999998</v>
      </c>
      <c r="L219" s="4"/>
      <c r="M219" s="4">
        <v>0</v>
      </c>
      <c r="N219" s="4">
        <v>2.35E-2</v>
      </c>
      <c r="O219" s="4"/>
      <c r="P219" s="4">
        <v>99.510300000000001</v>
      </c>
      <c r="Q219" s="4">
        <v>72.621859566244368</v>
      </c>
    </row>
    <row r="220" spans="1:17" x14ac:dyDescent="0.2">
      <c r="A220" s="3" t="s">
        <v>1010</v>
      </c>
      <c r="B220" s="3" t="s">
        <v>20</v>
      </c>
      <c r="C220" s="3"/>
      <c r="D220" s="4">
        <v>50.68</v>
      </c>
      <c r="E220" s="4">
        <v>1.0374000000000001</v>
      </c>
      <c r="F220" s="4">
        <v>2.46</v>
      </c>
      <c r="G220" s="4">
        <v>10.09</v>
      </c>
      <c r="H220" s="4">
        <v>0.31009999999999999</v>
      </c>
      <c r="I220" s="4">
        <v>15.89</v>
      </c>
      <c r="J220" s="4">
        <v>18.899999999999999</v>
      </c>
      <c r="K220" s="4">
        <v>0.31690000000000002</v>
      </c>
      <c r="L220" s="4"/>
      <c r="M220" s="4">
        <v>1.4E-2</v>
      </c>
      <c r="N220" s="4">
        <v>0</v>
      </c>
      <c r="O220" s="4"/>
      <c r="P220" s="4">
        <v>99.698400000000007</v>
      </c>
      <c r="Q220" s="4">
        <v>73.726875909374357</v>
      </c>
    </row>
    <row r="221" spans="1:17" x14ac:dyDescent="0.2">
      <c r="A221" s="3" t="s">
        <v>638</v>
      </c>
      <c r="B221" s="3" t="s">
        <v>20</v>
      </c>
      <c r="C221" s="3"/>
      <c r="D221" s="4">
        <v>50.34</v>
      </c>
      <c r="E221" s="4">
        <v>1.2534000000000001</v>
      </c>
      <c r="F221" s="4">
        <v>3.39</v>
      </c>
      <c r="G221" s="4">
        <v>9.3699999999999992</v>
      </c>
      <c r="H221" s="4">
        <v>0.20349999999999999</v>
      </c>
      <c r="I221" s="4">
        <v>14.79</v>
      </c>
      <c r="J221" s="4">
        <v>19.93</v>
      </c>
      <c r="K221" s="4">
        <v>0.28970000000000001</v>
      </c>
      <c r="L221" s="4"/>
      <c r="M221" s="4">
        <v>0</v>
      </c>
      <c r="N221" s="4">
        <v>0</v>
      </c>
      <c r="O221" s="4"/>
      <c r="P221" s="4">
        <v>99.566599999999994</v>
      </c>
      <c r="Q221" s="4">
        <v>73.765363128491629</v>
      </c>
    </row>
    <row r="222" spans="1:17" x14ac:dyDescent="0.2">
      <c r="A222" s="3" t="s">
        <v>639</v>
      </c>
      <c r="B222" s="3" t="s">
        <v>20</v>
      </c>
      <c r="C222" s="3"/>
      <c r="D222" s="4">
        <v>50.1</v>
      </c>
      <c r="E222" s="4">
        <v>1.2131000000000001</v>
      </c>
      <c r="F222" s="4">
        <v>3.43</v>
      </c>
      <c r="G222" s="4">
        <v>9.35</v>
      </c>
      <c r="H222" s="4">
        <v>0.18720000000000001</v>
      </c>
      <c r="I222" s="4">
        <v>14.86</v>
      </c>
      <c r="J222" s="4">
        <v>19.690000000000001</v>
      </c>
      <c r="K222" s="4">
        <v>0.31080000000000002</v>
      </c>
      <c r="L222" s="4"/>
      <c r="M222" s="4">
        <v>5.4999999999999997E-3</v>
      </c>
      <c r="N222" s="4">
        <v>1.4200000000000001E-2</v>
      </c>
      <c r="O222" s="4"/>
      <c r="P222" s="4">
        <v>99.160799999999995</v>
      </c>
      <c r="Q222" s="4">
        <v>73.907255380519203</v>
      </c>
    </row>
    <row r="223" spans="1:17" x14ac:dyDescent="0.2">
      <c r="A223" s="3" t="s">
        <v>640</v>
      </c>
      <c r="B223" s="3" t="s">
        <v>20</v>
      </c>
      <c r="C223" s="3"/>
      <c r="D223" s="4">
        <v>50.97</v>
      </c>
      <c r="E223" s="4">
        <v>0.875</v>
      </c>
      <c r="F223" s="4">
        <v>2.89</v>
      </c>
      <c r="G223" s="4">
        <v>8.42</v>
      </c>
      <c r="H223" s="4">
        <v>0.1948</v>
      </c>
      <c r="I223" s="4">
        <v>15.18</v>
      </c>
      <c r="J223" s="4">
        <v>19.809999999999999</v>
      </c>
      <c r="K223" s="4">
        <v>0.27939999999999998</v>
      </c>
      <c r="L223" s="4"/>
      <c r="M223" s="4">
        <v>9.74E-2</v>
      </c>
      <c r="N223" s="4">
        <v>2.8899999999999999E-2</v>
      </c>
      <c r="O223" s="4"/>
      <c r="P223" s="4">
        <v>98.745500000000007</v>
      </c>
      <c r="Q223" s="4">
        <v>76.268522676246079</v>
      </c>
    </row>
    <row r="224" spans="1:17" x14ac:dyDescent="0.2">
      <c r="A224" s="3" t="s">
        <v>641</v>
      </c>
      <c r="B224" s="3" t="s">
        <v>20</v>
      </c>
      <c r="C224" s="3"/>
      <c r="D224" s="4">
        <v>50.42</v>
      </c>
      <c r="E224" s="4">
        <v>1.0516000000000001</v>
      </c>
      <c r="F224" s="4">
        <v>2.78</v>
      </c>
      <c r="G224" s="4">
        <v>9.4499999999999993</v>
      </c>
      <c r="H224" s="4">
        <v>0.21840000000000001</v>
      </c>
      <c r="I224" s="4">
        <v>15.87</v>
      </c>
      <c r="J224" s="4">
        <v>19.059999999999999</v>
      </c>
      <c r="K224" s="4">
        <v>0.30149999999999999</v>
      </c>
      <c r="L224" s="4"/>
      <c r="M224" s="4">
        <v>3.4500000000000003E-2</v>
      </c>
      <c r="N224" s="4">
        <v>1.6500000000000001E-2</v>
      </c>
      <c r="O224" s="4"/>
      <c r="P224" s="4">
        <v>99.202500000000001</v>
      </c>
      <c r="Q224" s="4">
        <v>74.952521629035658</v>
      </c>
    </row>
    <row r="225" spans="1:17" x14ac:dyDescent="0.2">
      <c r="A225" s="3" t="s">
        <v>642</v>
      </c>
      <c r="B225" s="3" t="s">
        <v>20</v>
      </c>
      <c r="C225" s="3"/>
      <c r="D225" s="4">
        <v>50.12</v>
      </c>
      <c r="E225" s="4">
        <v>1.3230999999999999</v>
      </c>
      <c r="F225" s="4">
        <v>3.81</v>
      </c>
      <c r="G225" s="4">
        <v>10.55</v>
      </c>
      <c r="H225" s="4">
        <v>0.26040000000000002</v>
      </c>
      <c r="I225" s="4">
        <v>15.23</v>
      </c>
      <c r="J225" s="4">
        <v>18.149999999999999</v>
      </c>
      <c r="K225" s="4">
        <v>0.31790000000000002</v>
      </c>
      <c r="L225" s="4"/>
      <c r="M225" s="4">
        <v>5.5199999999999999E-2</v>
      </c>
      <c r="N225" s="4">
        <v>0</v>
      </c>
      <c r="O225" s="4"/>
      <c r="P225" s="4">
        <v>99.816599999999994</v>
      </c>
      <c r="Q225" s="4">
        <v>72.013579461065135</v>
      </c>
    </row>
    <row r="226" spans="1:17" x14ac:dyDescent="0.2">
      <c r="A226" s="3" t="s">
        <v>643</v>
      </c>
      <c r="B226" s="3" t="s">
        <v>20</v>
      </c>
      <c r="C226" s="3"/>
      <c r="D226" s="4">
        <v>51.46</v>
      </c>
      <c r="E226" s="4">
        <v>0.83099999999999996</v>
      </c>
      <c r="F226" s="4">
        <v>2.31</v>
      </c>
      <c r="G226" s="4">
        <v>10.01</v>
      </c>
      <c r="H226" s="4">
        <v>0.22020000000000001</v>
      </c>
      <c r="I226" s="4">
        <v>16.28</v>
      </c>
      <c r="J226" s="4">
        <v>18.010000000000002</v>
      </c>
      <c r="K226" s="4">
        <v>0.27739999999999998</v>
      </c>
      <c r="L226" s="4"/>
      <c r="M226" s="4">
        <v>4.58E-2</v>
      </c>
      <c r="N226" s="4">
        <v>9.4000000000000004E-3</v>
      </c>
      <c r="O226" s="4"/>
      <c r="P226" s="4">
        <v>99.453800000000001</v>
      </c>
      <c r="Q226" s="4">
        <v>74.358974358974365</v>
      </c>
    </row>
    <row r="227" spans="1:17" x14ac:dyDescent="0.2">
      <c r="A227" s="3" t="s">
        <v>644</v>
      </c>
      <c r="B227" s="3" t="s">
        <v>20</v>
      </c>
      <c r="C227" s="3"/>
      <c r="D227" s="4">
        <v>51.07</v>
      </c>
      <c r="E227" s="4">
        <v>0.93930000000000002</v>
      </c>
      <c r="F227" s="4">
        <v>2.86</v>
      </c>
      <c r="G227" s="4">
        <v>9.43</v>
      </c>
      <c r="H227" s="4">
        <v>0.22309999999999999</v>
      </c>
      <c r="I227" s="4">
        <v>15.56</v>
      </c>
      <c r="J227" s="4">
        <v>19.03</v>
      </c>
      <c r="K227" s="4">
        <v>0.31080000000000002</v>
      </c>
      <c r="L227" s="4"/>
      <c r="M227" s="4">
        <v>4.5199999999999997E-2</v>
      </c>
      <c r="N227" s="4">
        <v>2.3699999999999999E-2</v>
      </c>
      <c r="O227" s="4"/>
      <c r="P227" s="4">
        <v>99.492099999999994</v>
      </c>
      <c r="Q227" s="4">
        <v>74.628472970062461</v>
      </c>
    </row>
    <row r="228" spans="1:17" x14ac:dyDescent="0.2">
      <c r="A228" s="3" t="s">
        <v>645</v>
      </c>
      <c r="B228" s="3" t="s">
        <v>20</v>
      </c>
      <c r="C228" s="3"/>
      <c r="D228" s="4">
        <v>50.72</v>
      </c>
      <c r="E228" s="4">
        <v>0.9637</v>
      </c>
      <c r="F228" s="4">
        <v>2.7</v>
      </c>
      <c r="G228" s="4">
        <v>9.7799999999999994</v>
      </c>
      <c r="H228" s="4">
        <v>0.2099</v>
      </c>
      <c r="I228" s="4">
        <v>15.67</v>
      </c>
      <c r="J228" s="4">
        <v>18.64</v>
      </c>
      <c r="K228" s="4">
        <v>0.29730000000000001</v>
      </c>
      <c r="L228" s="4"/>
      <c r="M228" s="4">
        <v>2.9700000000000001E-2</v>
      </c>
      <c r="N228" s="4">
        <v>6.1999999999999998E-3</v>
      </c>
      <c r="O228" s="4"/>
      <c r="P228" s="4">
        <v>99.016800000000003</v>
      </c>
      <c r="Q228" s="4">
        <v>74.077198903184993</v>
      </c>
    </row>
    <row r="229" spans="1:17" x14ac:dyDescent="0.2">
      <c r="A229" s="3" t="s">
        <v>646</v>
      </c>
      <c r="B229" s="3" t="s">
        <v>20</v>
      </c>
      <c r="C229" s="3"/>
      <c r="D229" s="4">
        <v>50.74</v>
      </c>
      <c r="E229" s="4">
        <v>1.0566</v>
      </c>
      <c r="F229" s="4">
        <v>3.03</v>
      </c>
      <c r="G229" s="4">
        <v>9.69</v>
      </c>
      <c r="H229" s="4">
        <v>0.22600000000000001</v>
      </c>
      <c r="I229" s="4">
        <v>15.16</v>
      </c>
      <c r="J229" s="4">
        <v>19.38</v>
      </c>
      <c r="K229" s="4">
        <v>0.27500000000000002</v>
      </c>
      <c r="L229" s="4"/>
      <c r="M229" s="4">
        <v>8.3000000000000001E-3</v>
      </c>
      <c r="N229" s="4">
        <v>2.2700000000000001E-2</v>
      </c>
      <c r="O229" s="4"/>
      <c r="P229" s="4">
        <v>99.5886</v>
      </c>
      <c r="Q229" s="4">
        <v>73.595994775794509</v>
      </c>
    </row>
    <row r="230" spans="1:17" x14ac:dyDescent="0.2">
      <c r="A230" s="3" t="s">
        <v>647</v>
      </c>
      <c r="B230" s="3" t="s">
        <v>20</v>
      </c>
      <c r="C230" s="3"/>
      <c r="D230" s="4">
        <v>50.72</v>
      </c>
      <c r="E230" s="4">
        <v>1.1966000000000001</v>
      </c>
      <c r="F230" s="4">
        <v>3.16</v>
      </c>
      <c r="G230" s="4">
        <v>10.220000000000001</v>
      </c>
      <c r="H230" s="4">
        <v>0.25950000000000001</v>
      </c>
      <c r="I230" s="4">
        <v>15.23</v>
      </c>
      <c r="J230" s="4">
        <v>18.89</v>
      </c>
      <c r="K230" s="4">
        <v>0.30449999999999999</v>
      </c>
      <c r="L230" s="4"/>
      <c r="M230" s="4">
        <v>2.7199999999999998E-2</v>
      </c>
      <c r="N230" s="4">
        <v>8.5000000000000006E-3</v>
      </c>
      <c r="O230" s="4"/>
      <c r="P230" s="4">
        <v>100.0163</v>
      </c>
      <c r="Q230" s="4">
        <v>72.651222651222653</v>
      </c>
    </row>
    <row r="231" spans="1:17" x14ac:dyDescent="0.2">
      <c r="A231" s="3" t="s">
        <v>1011</v>
      </c>
      <c r="B231" s="3" t="s">
        <v>20</v>
      </c>
      <c r="C231" s="3"/>
      <c r="D231" s="4">
        <v>45.86</v>
      </c>
      <c r="E231" s="4">
        <v>3.16</v>
      </c>
      <c r="F231" s="4">
        <v>6.11</v>
      </c>
      <c r="G231" s="4">
        <v>12.59</v>
      </c>
      <c r="H231" s="4">
        <v>0.30930000000000002</v>
      </c>
      <c r="I231" s="4">
        <v>13.1</v>
      </c>
      <c r="J231" s="4">
        <v>18.07</v>
      </c>
      <c r="K231" s="4">
        <v>0.34710000000000002</v>
      </c>
      <c r="L231" s="4"/>
      <c r="M231" s="4">
        <v>0</v>
      </c>
      <c r="N231" s="4">
        <v>2.3199999999999998E-2</v>
      </c>
      <c r="O231" s="4"/>
      <c r="P231" s="4">
        <v>99.569599999999994</v>
      </c>
      <c r="Q231" s="4">
        <v>64.972737186477644</v>
      </c>
    </row>
    <row r="232" spans="1:17" x14ac:dyDescent="0.2">
      <c r="A232" s="3" t="s">
        <v>1012</v>
      </c>
      <c r="B232" s="3" t="s">
        <v>20</v>
      </c>
      <c r="C232" s="3"/>
      <c r="D232" s="4">
        <v>46.62</v>
      </c>
      <c r="E232" s="4">
        <v>2.9</v>
      </c>
      <c r="F232" s="4">
        <v>5.35</v>
      </c>
      <c r="G232" s="4">
        <v>11.97</v>
      </c>
      <c r="H232" s="4">
        <v>0.30959999999999999</v>
      </c>
      <c r="I232" s="4">
        <v>13.08</v>
      </c>
      <c r="J232" s="4">
        <v>18.670000000000002</v>
      </c>
      <c r="K232" s="4">
        <v>0.39510000000000001</v>
      </c>
      <c r="L232" s="4"/>
      <c r="M232" s="4">
        <v>1.0800000000000001E-2</v>
      </c>
      <c r="N232" s="4">
        <v>1.0800000000000001E-2</v>
      </c>
      <c r="O232" s="4"/>
      <c r="P232" s="4">
        <v>99.316299999999998</v>
      </c>
      <c r="Q232" s="4">
        <v>66.082130965593791</v>
      </c>
    </row>
    <row r="233" spans="1:17" x14ac:dyDescent="0.2">
      <c r="A233" s="3" t="s">
        <v>1013</v>
      </c>
      <c r="B233" s="3" t="s">
        <v>20</v>
      </c>
      <c r="C233" s="3"/>
      <c r="D233" s="4">
        <v>47.85</v>
      </c>
      <c r="E233" s="4">
        <v>2.33</v>
      </c>
      <c r="F233" s="4">
        <v>4.8499999999999996</v>
      </c>
      <c r="G233" s="4">
        <v>12.05</v>
      </c>
      <c r="H233" s="4">
        <v>0.3211</v>
      </c>
      <c r="I233" s="4">
        <v>13.51</v>
      </c>
      <c r="J233" s="4">
        <v>18.55</v>
      </c>
      <c r="K233" s="4">
        <v>0.38059999999999999</v>
      </c>
      <c r="L233" s="4"/>
      <c r="M233" s="4">
        <v>0</v>
      </c>
      <c r="N233" s="4">
        <v>0</v>
      </c>
      <c r="O233" s="4"/>
      <c r="P233" s="4">
        <v>99.841700000000003</v>
      </c>
      <c r="Q233" s="4">
        <v>66.652097902097907</v>
      </c>
    </row>
    <row r="234" spans="1:17" x14ac:dyDescent="0.2">
      <c r="A234" s="3" t="s">
        <v>1014</v>
      </c>
      <c r="B234" s="3" t="s">
        <v>20</v>
      </c>
      <c r="C234" s="3"/>
      <c r="D234" s="4">
        <v>48.41</v>
      </c>
      <c r="E234" s="4">
        <v>2.06</v>
      </c>
      <c r="F234" s="4">
        <v>4.67</v>
      </c>
      <c r="G234" s="4">
        <v>11.99</v>
      </c>
      <c r="H234" s="4">
        <v>0.27010000000000001</v>
      </c>
      <c r="I234" s="4">
        <v>13.66</v>
      </c>
      <c r="J234" s="4">
        <v>18.670000000000002</v>
      </c>
      <c r="K234" s="4">
        <v>0.33090000000000003</v>
      </c>
      <c r="L234" s="4"/>
      <c r="M234" s="4">
        <v>8.0999999999999996E-3</v>
      </c>
      <c r="N234" s="4">
        <v>1.54E-2</v>
      </c>
      <c r="O234" s="4"/>
      <c r="P234" s="4">
        <v>100.08450000000001</v>
      </c>
      <c r="Q234" s="4">
        <v>67.001309471846355</v>
      </c>
    </row>
    <row r="235" spans="1:17" x14ac:dyDescent="0.2">
      <c r="A235" s="3" t="s">
        <v>1015</v>
      </c>
      <c r="B235" s="3" t="s">
        <v>20</v>
      </c>
      <c r="C235" s="3"/>
      <c r="D235" s="4">
        <v>48.77</v>
      </c>
      <c r="E235" s="4">
        <v>1.89</v>
      </c>
      <c r="F235" s="4">
        <v>4.22</v>
      </c>
      <c r="G235" s="4">
        <v>11.62</v>
      </c>
      <c r="H235" s="4">
        <v>0.27750000000000002</v>
      </c>
      <c r="I235" s="4">
        <v>13.77</v>
      </c>
      <c r="J235" s="4">
        <v>19.07</v>
      </c>
      <c r="K235" s="4">
        <v>0.3387</v>
      </c>
      <c r="L235" s="4"/>
      <c r="M235" s="4">
        <v>8.0000000000000002E-3</v>
      </c>
      <c r="N235" s="4">
        <v>0</v>
      </c>
      <c r="O235" s="4"/>
      <c r="P235" s="4">
        <v>99.964200000000005</v>
      </c>
      <c r="Q235" s="4">
        <v>67.864971503726437</v>
      </c>
    </row>
    <row r="236" spans="1:17" x14ac:dyDescent="0.2">
      <c r="A236" s="3" t="s">
        <v>1016</v>
      </c>
      <c r="B236" s="3" t="s">
        <v>20</v>
      </c>
      <c r="C236" s="3"/>
      <c r="D236" s="4">
        <v>49.13</v>
      </c>
      <c r="E236" s="4">
        <v>1.667</v>
      </c>
      <c r="F236" s="4">
        <v>3.93</v>
      </c>
      <c r="G236" s="4">
        <v>10.84</v>
      </c>
      <c r="H236" s="4">
        <v>0.28570000000000001</v>
      </c>
      <c r="I236" s="4">
        <v>14.22</v>
      </c>
      <c r="J236" s="4">
        <v>19.43</v>
      </c>
      <c r="K236" s="4">
        <v>0.3226</v>
      </c>
      <c r="L236" s="4"/>
      <c r="M236" s="4">
        <v>1.67E-2</v>
      </c>
      <c r="N236" s="4">
        <v>1.9099999999999999E-2</v>
      </c>
      <c r="O236" s="4"/>
      <c r="P236" s="4">
        <v>99.861099999999993</v>
      </c>
      <c r="Q236" s="4">
        <v>70.046082949308754</v>
      </c>
    </row>
    <row r="237" spans="1:17" x14ac:dyDescent="0.2">
      <c r="A237" s="3" t="s">
        <v>1017</v>
      </c>
      <c r="B237" s="3" t="s">
        <v>20</v>
      </c>
      <c r="C237" s="3"/>
      <c r="D237" s="4">
        <v>49.34</v>
      </c>
      <c r="E237" s="4">
        <v>1.71</v>
      </c>
      <c r="F237" s="4">
        <v>4.0599999999999996</v>
      </c>
      <c r="G237" s="4">
        <v>10.91</v>
      </c>
      <c r="H237" s="4">
        <v>0.26400000000000001</v>
      </c>
      <c r="I237" s="4">
        <v>14.16</v>
      </c>
      <c r="J237" s="4">
        <v>19.23</v>
      </c>
      <c r="K237" s="4">
        <v>0.31909999999999999</v>
      </c>
      <c r="L237" s="4"/>
      <c r="M237" s="4">
        <v>2.8999999999999998E-3</v>
      </c>
      <c r="N237" s="4">
        <v>0</v>
      </c>
      <c r="O237" s="4"/>
      <c r="P237" s="4">
        <v>99.995999999999995</v>
      </c>
      <c r="Q237" s="4">
        <v>69.8237885462555</v>
      </c>
    </row>
    <row r="238" spans="1:17" x14ac:dyDescent="0.2">
      <c r="A238" s="3" t="s">
        <v>1018</v>
      </c>
      <c r="B238" s="3" t="s">
        <v>20</v>
      </c>
      <c r="C238" s="3"/>
      <c r="D238" s="4">
        <v>48.82</v>
      </c>
      <c r="E238" s="4">
        <v>1.6337999999999999</v>
      </c>
      <c r="F238" s="4">
        <v>4.8099999999999996</v>
      </c>
      <c r="G238" s="4">
        <v>11.44</v>
      </c>
      <c r="H238" s="4">
        <v>0.27760000000000001</v>
      </c>
      <c r="I238" s="4">
        <v>13.71</v>
      </c>
      <c r="J238" s="4">
        <v>18.14</v>
      </c>
      <c r="K238" s="4">
        <v>0.31719999999999998</v>
      </c>
      <c r="L238" s="4"/>
      <c r="M238" s="4">
        <v>4.1999999999999997E-3</v>
      </c>
      <c r="N238" s="4">
        <v>0</v>
      </c>
      <c r="O238" s="4"/>
      <c r="P238" s="4">
        <v>99.152799999999999</v>
      </c>
      <c r="Q238" s="4">
        <v>68.112750495485571</v>
      </c>
    </row>
    <row r="239" spans="1:17" x14ac:dyDescent="0.2">
      <c r="A239" s="3" t="s">
        <v>1019</v>
      </c>
      <c r="B239" s="3" t="s">
        <v>20</v>
      </c>
      <c r="C239" s="3"/>
      <c r="D239" s="4">
        <v>49.29</v>
      </c>
      <c r="E239" s="4">
        <v>1.76</v>
      </c>
      <c r="F239" s="4">
        <v>4.38</v>
      </c>
      <c r="G239" s="4">
        <v>11.02</v>
      </c>
      <c r="H239" s="4">
        <v>0.27060000000000001</v>
      </c>
      <c r="I239" s="4">
        <v>13.93</v>
      </c>
      <c r="J239" s="4">
        <v>18.850000000000001</v>
      </c>
      <c r="K239" s="4">
        <v>0.36159999999999998</v>
      </c>
      <c r="L239" s="4"/>
      <c r="M239" s="4">
        <v>1.5100000000000001E-2</v>
      </c>
      <c r="N239" s="4">
        <v>2.1499999999999998E-2</v>
      </c>
      <c r="O239" s="4"/>
      <c r="P239" s="4">
        <v>99.898799999999994</v>
      </c>
      <c r="Q239" s="4">
        <v>69.249555950266426</v>
      </c>
    </row>
    <row r="240" spans="1:17" x14ac:dyDescent="0.2">
      <c r="A240" s="3" t="s">
        <v>1020</v>
      </c>
      <c r="B240" s="3" t="s">
        <v>20</v>
      </c>
      <c r="C240" s="3"/>
      <c r="D240" s="4">
        <v>49.41</v>
      </c>
      <c r="E240" s="4">
        <v>1.6241000000000001</v>
      </c>
      <c r="F240" s="4">
        <v>4.0199999999999996</v>
      </c>
      <c r="G240" s="4">
        <v>10.59</v>
      </c>
      <c r="H240" s="4">
        <v>0.25419999999999998</v>
      </c>
      <c r="I240" s="4">
        <v>14.16</v>
      </c>
      <c r="J240" s="4">
        <v>19.38</v>
      </c>
      <c r="K240" s="4">
        <v>0.33189999999999997</v>
      </c>
      <c r="L240" s="4"/>
      <c r="M240" s="4">
        <v>3.5999999999999999E-3</v>
      </c>
      <c r="N240" s="4">
        <v>3.0999999999999999E-3</v>
      </c>
      <c r="O240" s="4"/>
      <c r="P240" s="4">
        <v>99.776899999999998</v>
      </c>
      <c r="Q240" s="4">
        <v>70.448490230905875</v>
      </c>
    </row>
    <row r="241" spans="1:17" x14ac:dyDescent="0.2">
      <c r="A241" s="3" t="s">
        <v>1021</v>
      </c>
      <c r="B241" s="3" t="s">
        <v>20</v>
      </c>
      <c r="C241" s="3"/>
      <c r="D241" s="4">
        <v>48.86</v>
      </c>
      <c r="E241" s="4">
        <v>1.76</v>
      </c>
      <c r="F241" s="4">
        <v>4.3600000000000003</v>
      </c>
      <c r="G241" s="4">
        <v>11.28</v>
      </c>
      <c r="H241" s="4">
        <v>0.28489999999999999</v>
      </c>
      <c r="I241" s="4">
        <v>14.09</v>
      </c>
      <c r="J241" s="4">
        <v>18.95</v>
      </c>
      <c r="K241" s="4">
        <v>0.34589999999999999</v>
      </c>
      <c r="L241" s="4"/>
      <c r="M241" s="4">
        <v>0</v>
      </c>
      <c r="N241" s="4">
        <v>0</v>
      </c>
      <c r="O241" s="4"/>
      <c r="P241" s="4">
        <v>99.930800000000005</v>
      </c>
      <c r="Q241" s="4">
        <v>69.009166302924484</v>
      </c>
    </row>
    <row r="242" spans="1:17" x14ac:dyDescent="0.2">
      <c r="A242" s="3" t="s">
        <v>1022</v>
      </c>
      <c r="B242" s="3" t="s">
        <v>20</v>
      </c>
      <c r="C242" s="3"/>
      <c r="D242" s="4">
        <v>49.37</v>
      </c>
      <c r="E242" s="4">
        <v>1.6458999999999999</v>
      </c>
      <c r="F242" s="4">
        <v>3.99</v>
      </c>
      <c r="G242" s="4">
        <v>10.96</v>
      </c>
      <c r="H242" s="4">
        <v>0.2324</v>
      </c>
      <c r="I242" s="4">
        <v>14.1</v>
      </c>
      <c r="J242" s="4">
        <v>19.12</v>
      </c>
      <c r="K242" s="4">
        <v>0.30680000000000002</v>
      </c>
      <c r="L242" s="4"/>
      <c r="M242" s="4">
        <v>1.21E-2</v>
      </c>
      <c r="N242" s="4">
        <v>0</v>
      </c>
      <c r="O242" s="4"/>
      <c r="P242" s="4">
        <v>99.737200000000001</v>
      </c>
      <c r="Q242" s="4">
        <v>69.652288732394368</v>
      </c>
    </row>
    <row r="243" spans="1:17" x14ac:dyDescent="0.2">
      <c r="A243" s="3" t="s">
        <v>1023</v>
      </c>
      <c r="B243" s="3" t="s">
        <v>20</v>
      </c>
      <c r="C243" s="3"/>
      <c r="D243" s="4">
        <v>49.77</v>
      </c>
      <c r="E243" s="4">
        <v>1.4977</v>
      </c>
      <c r="F243" s="4">
        <v>3.72</v>
      </c>
      <c r="G243" s="4">
        <v>10.56</v>
      </c>
      <c r="H243" s="4">
        <v>0.29499999999999998</v>
      </c>
      <c r="I243" s="4">
        <v>14.53</v>
      </c>
      <c r="J243" s="4">
        <v>19.25</v>
      </c>
      <c r="K243" s="4">
        <v>0.374</v>
      </c>
      <c r="L243" s="4"/>
      <c r="M243" s="4">
        <v>0</v>
      </c>
      <c r="N243" s="4">
        <v>0</v>
      </c>
      <c r="O243" s="4"/>
      <c r="P243" s="4">
        <v>99.996700000000004</v>
      </c>
      <c r="Q243" s="4">
        <v>71.034784511047917</v>
      </c>
    </row>
    <row r="244" spans="1:17" x14ac:dyDescent="0.2">
      <c r="A244" s="3" t="s">
        <v>1024</v>
      </c>
      <c r="B244" s="3" t="s">
        <v>20</v>
      </c>
      <c r="C244" s="3"/>
      <c r="D244" s="4">
        <v>50.22</v>
      </c>
      <c r="E244" s="4">
        <v>1.0904</v>
      </c>
      <c r="F244" s="4">
        <v>4.16</v>
      </c>
      <c r="G244" s="4">
        <v>8.32</v>
      </c>
      <c r="H244" s="4">
        <v>0.16109999999999999</v>
      </c>
      <c r="I244" s="4">
        <v>15.2</v>
      </c>
      <c r="J244" s="4">
        <v>20.16</v>
      </c>
      <c r="K244" s="4">
        <v>0.25519999999999998</v>
      </c>
      <c r="L244" s="4"/>
      <c r="M244" s="4">
        <v>0.43059999999999998</v>
      </c>
      <c r="N244" s="4">
        <v>3.3999999999999998E-3</v>
      </c>
      <c r="O244" s="4"/>
      <c r="P244" s="4">
        <v>100.00069999999999</v>
      </c>
      <c r="Q244" s="4">
        <v>76.512050932241934</v>
      </c>
    </row>
    <row r="245" spans="1:17" x14ac:dyDescent="0.2">
      <c r="A245" s="3" t="s">
        <v>1025</v>
      </c>
      <c r="B245" s="3" t="s">
        <v>20</v>
      </c>
      <c r="C245" s="3"/>
      <c r="D245" s="4">
        <v>50.36</v>
      </c>
      <c r="E245" s="4">
        <v>1.0892999999999999</v>
      </c>
      <c r="F245" s="4">
        <v>3.7</v>
      </c>
      <c r="G245" s="4">
        <v>8.31</v>
      </c>
      <c r="H245" s="4">
        <v>0.19889999999999999</v>
      </c>
      <c r="I245" s="4">
        <v>15.42</v>
      </c>
      <c r="J245" s="4">
        <v>20.309999999999999</v>
      </c>
      <c r="K245" s="4">
        <v>0.27810000000000001</v>
      </c>
      <c r="L245" s="4"/>
      <c r="M245" s="4">
        <v>0.35439999999999999</v>
      </c>
      <c r="N245" s="4">
        <v>0</v>
      </c>
      <c r="O245" s="4"/>
      <c r="P245" s="4">
        <v>100.02070000000001</v>
      </c>
      <c r="Q245" s="4">
        <v>76.781299168352433</v>
      </c>
    </row>
    <row r="246" spans="1:17" x14ac:dyDescent="0.2">
      <c r="A246" s="3" t="s">
        <v>1026</v>
      </c>
      <c r="B246" s="3" t="s">
        <v>20</v>
      </c>
      <c r="C246" s="3"/>
      <c r="D246" s="4">
        <v>49.83</v>
      </c>
      <c r="E246" s="4">
        <v>1.3848</v>
      </c>
      <c r="F246" s="4">
        <v>4.0999999999999996</v>
      </c>
      <c r="G246" s="4">
        <v>9.41</v>
      </c>
      <c r="H246" s="4">
        <v>0.2281</v>
      </c>
      <c r="I246" s="4">
        <v>14.53</v>
      </c>
      <c r="J246" s="4">
        <v>19.82</v>
      </c>
      <c r="K246" s="4">
        <v>0.27129999999999999</v>
      </c>
      <c r="L246" s="4"/>
      <c r="M246" s="4">
        <v>0.2626</v>
      </c>
      <c r="N246" s="4">
        <v>5.4000000000000003E-3</v>
      </c>
      <c r="O246" s="4"/>
      <c r="P246" s="4">
        <v>99.842200000000005</v>
      </c>
      <c r="Q246" s="4">
        <v>73.346920289855063</v>
      </c>
    </row>
    <row r="247" spans="1:17" x14ac:dyDescent="0.2">
      <c r="A247" s="3" t="s">
        <v>1027</v>
      </c>
      <c r="B247" s="3" t="s">
        <v>20</v>
      </c>
      <c r="C247" s="3"/>
      <c r="D247" s="4">
        <v>49.9</v>
      </c>
      <c r="E247" s="4">
        <v>1.3875999999999999</v>
      </c>
      <c r="F247" s="4">
        <v>3.65</v>
      </c>
      <c r="G247" s="4">
        <v>9.59</v>
      </c>
      <c r="H247" s="4">
        <v>0.18779999999999999</v>
      </c>
      <c r="I247" s="4">
        <v>14.64</v>
      </c>
      <c r="J247" s="4">
        <v>20.059999999999999</v>
      </c>
      <c r="K247" s="4">
        <v>0.2893</v>
      </c>
      <c r="L247" s="4"/>
      <c r="M247" s="4">
        <v>9.2200000000000004E-2</v>
      </c>
      <c r="N247" s="4">
        <v>2.3400000000000001E-2</v>
      </c>
      <c r="O247" s="4"/>
      <c r="P247" s="4">
        <v>99.820300000000003</v>
      </c>
      <c r="Q247" s="4">
        <v>73.125978966211676</v>
      </c>
    </row>
    <row r="248" spans="1:17" x14ac:dyDescent="0.2">
      <c r="A248" s="3" t="s">
        <v>1028</v>
      </c>
      <c r="B248" s="3" t="s">
        <v>20</v>
      </c>
      <c r="C248" s="3"/>
      <c r="D248" s="4">
        <v>50.08</v>
      </c>
      <c r="E248" s="4">
        <v>1.3867</v>
      </c>
      <c r="F248" s="4">
        <v>3.79</v>
      </c>
      <c r="G248" s="4">
        <v>9.51</v>
      </c>
      <c r="H248" s="4">
        <v>0.1961</v>
      </c>
      <c r="I248" s="4">
        <v>14.62</v>
      </c>
      <c r="J248" s="4">
        <v>20.07</v>
      </c>
      <c r="K248" s="4">
        <v>0.24660000000000001</v>
      </c>
      <c r="L248" s="4"/>
      <c r="M248" s="4">
        <v>0.13550000000000001</v>
      </c>
      <c r="N248" s="4">
        <v>0</v>
      </c>
      <c r="O248" s="4"/>
      <c r="P248" s="4">
        <v>100.03489999999999</v>
      </c>
      <c r="Q248" s="4">
        <v>73.243243243243256</v>
      </c>
    </row>
    <row r="249" spans="1:17" x14ac:dyDescent="0.2">
      <c r="A249" s="3" t="s">
        <v>1029</v>
      </c>
      <c r="B249" s="3" t="s">
        <v>20</v>
      </c>
      <c r="C249" s="3"/>
      <c r="D249" s="4">
        <v>50.38</v>
      </c>
      <c r="E249" s="4">
        <v>1.2103999999999999</v>
      </c>
      <c r="F249" s="4">
        <v>3.56</v>
      </c>
      <c r="G249" s="4">
        <v>8.69</v>
      </c>
      <c r="H249" s="4">
        <v>0.193</v>
      </c>
      <c r="I249" s="4">
        <v>14.99</v>
      </c>
      <c r="J249" s="4">
        <v>20.46</v>
      </c>
      <c r="K249" s="4">
        <v>0.2611</v>
      </c>
      <c r="L249" s="4"/>
      <c r="M249" s="4">
        <v>0.26910000000000001</v>
      </c>
      <c r="N249" s="4">
        <v>1.72E-2</v>
      </c>
      <c r="O249" s="4"/>
      <c r="P249" s="4">
        <v>100.0308</v>
      </c>
      <c r="Q249" s="4">
        <v>75.459287820367436</v>
      </c>
    </row>
    <row r="250" spans="1:17" x14ac:dyDescent="0.2">
      <c r="A250" s="3" t="s">
        <v>1030</v>
      </c>
      <c r="B250" s="3" t="s">
        <v>20</v>
      </c>
      <c r="C250" s="3"/>
      <c r="D250" s="4">
        <v>48.86</v>
      </c>
      <c r="E250" s="4">
        <v>2.2799999999999998</v>
      </c>
      <c r="F250" s="4">
        <v>8.92</v>
      </c>
      <c r="G250" s="4">
        <v>11.14</v>
      </c>
      <c r="H250" s="4">
        <v>0.20219999999999999</v>
      </c>
      <c r="I250" s="4">
        <v>11.22</v>
      </c>
      <c r="J250" s="4">
        <v>17.510000000000002</v>
      </c>
      <c r="K250" s="4">
        <v>0.75739999999999996</v>
      </c>
      <c r="L250" s="4"/>
      <c r="M250" s="4">
        <v>8.2799999999999999E-2</v>
      </c>
      <c r="N250" s="4">
        <v>0</v>
      </c>
      <c r="O250" s="4"/>
      <c r="P250" s="4">
        <v>100.97239999999999</v>
      </c>
      <c r="Q250" s="4">
        <v>64.202030721166366</v>
      </c>
    </row>
    <row r="251" spans="1:17" x14ac:dyDescent="0.2">
      <c r="A251" s="3" t="s">
        <v>1031</v>
      </c>
      <c r="B251" s="3" t="s">
        <v>20</v>
      </c>
      <c r="C251" s="3"/>
      <c r="D251" s="4">
        <v>48.99</v>
      </c>
      <c r="E251" s="4">
        <v>1.94</v>
      </c>
      <c r="F251" s="4">
        <v>4.43</v>
      </c>
      <c r="G251" s="4">
        <v>11.5</v>
      </c>
      <c r="H251" s="4">
        <v>0.28689999999999999</v>
      </c>
      <c r="I251" s="4">
        <v>13.98</v>
      </c>
      <c r="J251" s="4">
        <v>18.73</v>
      </c>
      <c r="K251" s="4">
        <v>0.372</v>
      </c>
      <c r="L251" s="4"/>
      <c r="M251" s="4">
        <v>1.5E-3</v>
      </c>
      <c r="N251" s="4">
        <v>0</v>
      </c>
      <c r="O251" s="4"/>
      <c r="P251" s="4">
        <v>100.2304</v>
      </c>
      <c r="Q251" s="4">
        <v>68.423354471900282</v>
      </c>
    </row>
    <row r="252" spans="1:17" x14ac:dyDescent="0.2">
      <c r="A252" s="3" t="s">
        <v>1032</v>
      </c>
      <c r="B252" s="3" t="s">
        <v>20</v>
      </c>
      <c r="C252" s="3"/>
      <c r="D252" s="4">
        <v>47.54</v>
      </c>
      <c r="E252" s="4">
        <v>2.41</v>
      </c>
      <c r="F252" s="4">
        <v>5.18</v>
      </c>
      <c r="G252" s="4">
        <v>11.45</v>
      </c>
      <c r="H252" s="4">
        <v>0.27110000000000001</v>
      </c>
      <c r="I252" s="4">
        <v>13.94</v>
      </c>
      <c r="J252" s="4">
        <v>18.22</v>
      </c>
      <c r="K252" s="4">
        <v>0.36780000000000002</v>
      </c>
      <c r="L252" s="4"/>
      <c r="M252" s="4">
        <v>2E-3</v>
      </c>
      <c r="N252" s="4">
        <v>4.1000000000000003E-3</v>
      </c>
      <c r="O252" s="4"/>
      <c r="P252" s="4">
        <v>99.385000000000005</v>
      </c>
      <c r="Q252" s="4">
        <v>68.441643121060636</v>
      </c>
    </row>
    <row r="253" spans="1:17" x14ac:dyDescent="0.2">
      <c r="A253" s="3" t="s">
        <v>1033</v>
      </c>
      <c r="B253" s="3" t="s">
        <v>20</v>
      </c>
      <c r="C253" s="3"/>
      <c r="D253" s="4">
        <v>49.4</v>
      </c>
      <c r="E253" s="4">
        <v>1.68</v>
      </c>
      <c r="F253" s="4">
        <v>4.4000000000000004</v>
      </c>
      <c r="G253" s="4">
        <v>9.94</v>
      </c>
      <c r="H253" s="4">
        <v>0.2114</v>
      </c>
      <c r="I253" s="4">
        <v>14.84</v>
      </c>
      <c r="J253" s="4">
        <v>19.239999999999998</v>
      </c>
      <c r="K253" s="4">
        <v>0.26340000000000002</v>
      </c>
      <c r="L253" s="4"/>
      <c r="M253" s="4">
        <v>0.24310000000000001</v>
      </c>
      <c r="N253" s="4">
        <v>3.2099999999999997E-2</v>
      </c>
      <c r="O253" s="4"/>
      <c r="P253" s="4">
        <v>100.25</v>
      </c>
      <c r="Q253" s="4">
        <v>72.681207314386427</v>
      </c>
    </row>
    <row r="254" spans="1:17" x14ac:dyDescent="0.2">
      <c r="A254" s="3" t="s">
        <v>648</v>
      </c>
      <c r="B254" s="3" t="s">
        <v>20</v>
      </c>
      <c r="C254" s="3"/>
      <c r="D254" s="4">
        <v>47.76</v>
      </c>
      <c r="E254" s="4">
        <v>1.98</v>
      </c>
      <c r="F254" s="4">
        <v>6.64</v>
      </c>
      <c r="G254" s="4">
        <v>9.1300000000000008</v>
      </c>
      <c r="H254" s="4">
        <v>0.1711</v>
      </c>
      <c r="I254" s="4">
        <v>14.27</v>
      </c>
      <c r="J254" s="4">
        <v>19.489999999999998</v>
      </c>
      <c r="K254" s="4">
        <v>0.28739999999999999</v>
      </c>
      <c r="L254" s="4"/>
      <c r="M254" s="4">
        <v>0.1278</v>
      </c>
      <c r="N254" s="4">
        <v>6.8999999999999999E-3</v>
      </c>
      <c r="O254" s="4"/>
      <c r="P254" s="4">
        <v>99.863200000000006</v>
      </c>
      <c r="Q254" s="4">
        <v>73.587962962962948</v>
      </c>
    </row>
    <row r="255" spans="1:17" x14ac:dyDescent="0.2">
      <c r="A255" s="3" t="s">
        <v>649</v>
      </c>
      <c r="B255" s="3" t="s">
        <v>20</v>
      </c>
      <c r="C255" s="3"/>
      <c r="D255" s="4">
        <v>49.71</v>
      </c>
      <c r="E255" s="4">
        <v>1.4802</v>
      </c>
      <c r="F255" s="4">
        <v>4.9400000000000004</v>
      </c>
      <c r="G255" s="4">
        <v>9.14</v>
      </c>
      <c r="H255" s="4">
        <v>0.1875</v>
      </c>
      <c r="I255" s="4">
        <v>15.16</v>
      </c>
      <c r="J255" s="4">
        <v>19.14</v>
      </c>
      <c r="K255" s="4">
        <v>0.30259999999999998</v>
      </c>
      <c r="L255" s="4"/>
      <c r="M255" s="4">
        <v>0.37169999999999997</v>
      </c>
      <c r="N255" s="4">
        <v>2.6200000000000001E-2</v>
      </c>
      <c r="O255" s="4"/>
      <c r="P255" s="4">
        <v>100.45820000000001</v>
      </c>
      <c r="Q255" s="4">
        <v>74.732142857142861</v>
      </c>
    </row>
    <row r="256" spans="1:17" x14ac:dyDescent="0.2">
      <c r="A256" s="3" t="s">
        <v>650</v>
      </c>
      <c r="B256" s="3" t="s">
        <v>20</v>
      </c>
      <c r="C256" s="3"/>
      <c r="D256" s="4">
        <v>49.09</v>
      </c>
      <c r="E256" s="4">
        <v>1.6585000000000001</v>
      </c>
      <c r="F256" s="4">
        <v>4.5</v>
      </c>
      <c r="G256" s="4">
        <v>10.24</v>
      </c>
      <c r="H256" s="4">
        <v>0.252</v>
      </c>
      <c r="I256" s="4">
        <v>13.96</v>
      </c>
      <c r="J256" s="4">
        <v>19.21</v>
      </c>
      <c r="K256" s="4">
        <v>0.3</v>
      </c>
      <c r="L256" s="4"/>
      <c r="M256" s="4">
        <v>0.14360000000000001</v>
      </c>
      <c r="N256" s="4">
        <v>2.2100000000000002E-2</v>
      </c>
      <c r="O256" s="4"/>
      <c r="P256" s="4">
        <v>99.376199999999997</v>
      </c>
      <c r="Q256" s="4">
        <v>70.83145051965657</v>
      </c>
    </row>
    <row r="257" spans="1:17" x14ac:dyDescent="0.2">
      <c r="A257" s="3" t="s">
        <v>651</v>
      </c>
      <c r="B257" s="3" t="s">
        <v>20</v>
      </c>
      <c r="C257" s="3"/>
      <c r="D257" s="4">
        <v>50</v>
      </c>
      <c r="E257" s="4">
        <v>1.5355000000000001</v>
      </c>
      <c r="F257" s="4">
        <v>5.46</v>
      </c>
      <c r="G257" s="4">
        <v>8.83</v>
      </c>
      <c r="H257" s="4">
        <v>0.16600000000000001</v>
      </c>
      <c r="I257" s="4">
        <v>14.91</v>
      </c>
      <c r="J257" s="4">
        <v>19.079999999999998</v>
      </c>
      <c r="K257" s="4">
        <v>0.27939999999999998</v>
      </c>
      <c r="L257" s="4"/>
      <c r="M257" s="4">
        <v>0.39200000000000002</v>
      </c>
      <c r="N257" s="4">
        <v>7.4000000000000003E-3</v>
      </c>
      <c r="O257" s="4"/>
      <c r="P257" s="4">
        <v>100.66030000000001</v>
      </c>
      <c r="Q257" s="4">
        <v>75.063030025212015</v>
      </c>
    </row>
    <row r="258" spans="1:17" x14ac:dyDescent="0.2">
      <c r="A258" s="3" t="s">
        <v>652</v>
      </c>
      <c r="B258" s="3" t="s">
        <v>20</v>
      </c>
      <c r="C258" s="3"/>
      <c r="D258" s="4">
        <v>51.95</v>
      </c>
      <c r="E258" s="4">
        <v>0.9395</v>
      </c>
      <c r="F258" s="4">
        <v>2.35</v>
      </c>
      <c r="G258" s="4">
        <v>8.7899999999999991</v>
      </c>
      <c r="H258" s="4">
        <v>0.20349999999999999</v>
      </c>
      <c r="I258" s="4">
        <v>16.3</v>
      </c>
      <c r="J258" s="4">
        <v>19.260000000000002</v>
      </c>
      <c r="K258" s="4">
        <v>0.22209999999999999</v>
      </c>
      <c r="L258" s="4"/>
      <c r="M258" s="4">
        <v>0.2185</v>
      </c>
      <c r="N258" s="4">
        <v>1.5299999999999999E-2</v>
      </c>
      <c r="O258" s="4"/>
      <c r="P258" s="4">
        <v>100.24890000000001</v>
      </c>
      <c r="Q258" s="4">
        <v>76.763574176998731</v>
      </c>
    </row>
    <row r="259" spans="1:17" x14ac:dyDescent="0.2">
      <c r="A259" s="3" t="s">
        <v>653</v>
      </c>
      <c r="B259" s="3" t="s">
        <v>20</v>
      </c>
      <c r="C259" s="3"/>
      <c r="D259" s="4">
        <v>48.82</v>
      </c>
      <c r="E259" s="4">
        <v>1.6668000000000001</v>
      </c>
      <c r="F259" s="4">
        <v>5.42</v>
      </c>
      <c r="G259" s="4">
        <v>8.68</v>
      </c>
      <c r="H259" s="4">
        <v>0.17219999999999999</v>
      </c>
      <c r="I259" s="4">
        <v>14.6</v>
      </c>
      <c r="J259" s="4">
        <v>19.829999999999998</v>
      </c>
      <c r="K259" s="4">
        <v>0.30370000000000003</v>
      </c>
      <c r="L259" s="4"/>
      <c r="M259" s="4">
        <v>0.4486</v>
      </c>
      <c r="N259" s="4">
        <v>1.2200000000000001E-2</v>
      </c>
      <c r="O259" s="4"/>
      <c r="P259" s="4">
        <v>99.953500000000005</v>
      </c>
      <c r="Q259" s="4">
        <v>74.994222324936445</v>
      </c>
    </row>
    <row r="260" spans="1:17" x14ac:dyDescent="0.2">
      <c r="A260" s="3" t="s">
        <v>654</v>
      </c>
      <c r="B260" s="3" t="s">
        <v>20</v>
      </c>
      <c r="C260" s="3"/>
      <c r="D260" s="4">
        <v>50.91</v>
      </c>
      <c r="E260" s="4">
        <v>1.0561</v>
      </c>
      <c r="F260" s="4">
        <v>3.27</v>
      </c>
      <c r="G260" s="4">
        <v>8.3699999999999992</v>
      </c>
      <c r="H260" s="4">
        <v>0.188</v>
      </c>
      <c r="I260" s="4">
        <v>15.62</v>
      </c>
      <c r="J260" s="4">
        <v>19.93</v>
      </c>
      <c r="K260" s="4">
        <v>0.26300000000000001</v>
      </c>
      <c r="L260" s="4"/>
      <c r="M260" s="4">
        <v>0.31950000000000001</v>
      </c>
      <c r="N260" s="4">
        <v>2.2100000000000002E-2</v>
      </c>
      <c r="O260" s="4"/>
      <c r="P260" s="4">
        <v>99.948700000000002</v>
      </c>
      <c r="Q260" s="4">
        <v>76.873471203024238</v>
      </c>
    </row>
    <row r="261" spans="1:17" x14ac:dyDescent="0.2">
      <c r="A261" s="3" t="s">
        <v>1034</v>
      </c>
      <c r="B261" s="3" t="s">
        <v>20</v>
      </c>
      <c r="C261" s="3"/>
      <c r="D261" s="4">
        <v>52.32</v>
      </c>
      <c r="E261" s="4">
        <v>0.91120000000000001</v>
      </c>
      <c r="F261" s="4">
        <v>1.7555000000000001</v>
      </c>
      <c r="G261" s="4">
        <v>12.51</v>
      </c>
      <c r="H261" s="4">
        <v>0.35720000000000002</v>
      </c>
      <c r="I261" s="4">
        <v>17.8</v>
      </c>
      <c r="J261" s="4">
        <v>14.81</v>
      </c>
      <c r="K261" s="4">
        <v>0.1709</v>
      </c>
      <c r="L261" s="4"/>
      <c r="M261" s="4">
        <v>0</v>
      </c>
      <c r="N261" s="4">
        <v>0</v>
      </c>
      <c r="O261" s="4"/>
      <c r="P261" s="4">
        <v>100.6348</v>
      </c>
      <c r="Q261" s="4">
        <v>71.721236509968918</v>
      </c>
    </row>
    <row r="262" spans="1:17" x14ac:dyDescent="0.2">
      <c r="A262" s="3" t="s">
        <v>1035</v>
      </c>
      <c r="B262" s="3" t="s">
        <v>20</v>
      </c>
      <c r="C262" s="3"/>
      <c r="D262" s="4">
        <v>52.23</v>
      </c>
      <c r="E262" s="4">
        <v>0.92020000000000002</v>
      </c>
      <c r="F262" s="4">
        <v>1.7341</v>
      </c>
      <c r="G262" s="4">
        <v>12.34</v>
      </c>
      <c r="H262" s="4">
        <v>0.32529999999999998</v>
      </c>
      <c r="I262" s="4">
        <v>17.559999999999999</v>
      </c>
      <c r="J262" s="4">
        <v>15.15</v>
      </c>
      <c r="K262" s="4">
        <v>0.1759</v>
      </c>
      <c r="L262" s="4"/>
      <c r="M262" s="4">
        <v>3.0999999999999999E-3</v>
      </c>
      <c r="N262" s="4">
        <v>7.7999999999999996E-3</v>
      </c>
      <c r="O262" s="4"/>
      <c r="P262" s="4">
        <v>100.4464</v>
      </c>
      <c r="Q262" s="4">
        <v>71.729879740980579</v>
      </c>
    </row>
    <row r="263" spans="1:17" x14ac:dyDescent="0.2">
      <c r="A263" s="3" t="s">
        <v>1036</v>
      </c>
      <c r="B263" s="3" t="s">
        <v>20</v>
      </c>
      <c r="C263" s="3"/>
      <c r="D263" s="4">
        <v>49.71</v>
      </c>
      <c r="E263" s="4">
        <v>1.5954999999999999</v>
      </c>
      <c r="F263" s="4">
        <v>4.37</v>
      </c>
      <c r="G263" s="4">
        <v>9.39</v>
      </c>
      <c r="H263" s="4">
        <v>0.27510000000000001</v>
      </c>
      <c r="I263" s="4">
        <v>15.19</v>
      </c>
      <c r="J263" s="4">
        <v>19.25</v>
      </c>
      <c r="K263" s="4">
        <v>0.28710000000000002</v>
      </c>
      <c r="L263" s="4"/>
      <c r="M263" s="4">
        <v>0.1782</v>
      </c>
      <c r="N263" s="4">
        <v>5.3E-3</v>
      </c>
      <c r="O263" s="4"/>
      <c r="P263" s="4">
        <v>100.2512</v>
      </c>
      <c r="Q263" s="4">
        <v>74.250440917107582</v>
      </c>
    </row>
    <row r="264" spans="1:17" x14ac:dyDescent="0.2">
      <c r="A264" s="3" t="s">
        <v>1037</v>
      </c>
      <c r="B264" s="3" t="s">
        <v>20</v>
      </c>
      <c r="C264" s="3"/>
      <c r="D264" s="4">
        <v>52.28</v>
      </c>
      <c r="E264" s="4">
        <v>0.80279999999999996</v>
      </c>
      <c r="F264" s="4">
        <v>2.35</v>
      </c>
      <c r="G264" s="4">
        <v>9.0500000000000007</v>
      </c>
      <c r="H264" s="4">
        <v>0.24829999999999999</v>
      </c>
      <c r="I264" s="4">
        <v>17.21</v>
      </c>
      <c r="J264" s="4">
        <v>18.12</v>
      </c>
      <c r="K264" s="4">
        <v>0.22919999999999999</v>
      </c>
      <c r="L264" s="4"/>
      <c r="M264" s="4">
        <v>0.18129999999999999</v>
      </c>
      <c r="N264" s="4">
        <v>6.6E-3</v>
      </c>
      <c r="O264" s="4"/>
      <c r="P264" s="4">
        <v>100.4782</v>
      </c>
      <c r="Q264" s="4">
        <v>77.215967246673486</v>
      </c>
    </row>
    <row r="265" spans="1:17" x14ac:dyDescent="0.2">
      <c r="A265" s="3" t="s">
        <v>1038</v>
      </c>
      <c r="B265" s="3" t="s">
        <v>20</v>
      </c>
      <c r="C265" s="3"/>
      <c r="D265" s="4">
        <v>50.3</v>
      </c>
      <c r="E265" s="4">
        <v>1.1001000000000001</v>
      </c>
      <c r="F265" s="4">
        <v>4.0599999999999996</v>
      </c>
      <c r="G265" s="4">
        <v>8.51</v>
      </c>
      <c r="H265" s="4">
        <v>0.19</v>
      </c>
      <c r="I265" s="4">
        <v>15.83</v>
      </c>
      <c r="J265" s="4">
        <v>19.38</v>
      </c>
      <c r="K265" s="4">
        <v>0.28050000000000003</v>
      </c>
      <c r="L265" s="4"/>
      <c r="M265" s="4">
        <v>0.4234</v>
      </c>
      <c r="N265" s="4">
        <v>0</v>
      </c>
      <c r="O265" s="4"/>
      <c r="P265" s="4">
        <v>100.074</v>
      </c>
      <c r="Q265" s="4">
        <v>76.833552920509447</v>
      </c>
    </row>
    <row r="266" spans="1:17" x14ac:dyDescent="0.2">
      <c r="A266" s="3" t="s">
        <v>1039</v>
      </c>
      <c r="B266" s="3" t="s">
        <v>20</v>
      </c>
      <c r="C266" s="3"/>
      <c r="D266" s="4">
        <v>49.23</v>
      </c>
      <c r="E266" s="4">
        <v>1.4255</v>
      </c>
      <c r="F266" s="4">
        <v>4.51</v>
      </c>
      <c r="G266" s="4">
        <v>9.7899999999999991</v>
      </c>
      <c r="H266" s="4">
        <v>0.2041</v>
      </c>
      <c r="I266" s="4">
        <v>14.6</v>
      </c>
      <c r="J266" s="4">
        <v>19.420000000000002</v>
      </c>
      <c r="K266" s="4">
        <v>0.3347</v>
      </c>
      <c r="L266" s="4"/>
      <c r="M266" s="4">
        <v>0.13789999999999999</v>
      </c>
      <c r="N266" s="4">
        <v>1.4E-2</v>
      </c>
      <c r="O266" s="4"/>
      <c r="P266" s="4">
        <v>99.666200000000003</v>
      </c>
      <c r="Q266" s="4">
        <v>72.662511130899375</v>
      </c>
    </row>
    <row r="267" spans="1:17" x14ac:dyDescent="0.2">
      <c r="A267" s="3" t="s">
        <v>1040</v>
      </c>
      <c r="B267" s="3" t="s">
        <v>20</v>
      </c>
      <c r="C267" s="3"/>
      <c r="D267" s="4">
        <v>49.47</v>
      </c>
      <c r="E267" s="4">
        <v>1.4191</v>
      </c>
      <c r="F267" s="4">
        <v>4.53</v>
      </c>
      <c r="G267" s="4">
        <v>9.75</v>
      </c>
      <c r="H267" s="4">
        <v>0.19420000000000001</v>
      </c>
      <c r="I267" s="4">
        <v>14.73</v>
      </c>
      <c r="J267" s="4">
        <v>19.329999999999998</v>
      </c>
      <c r="K267" s="4">
        <v>0.32719999999999999</v>
      </c>
      <c r="L267" s="4"/>
      <c r="M267" s="4">
        <v>0.14499999999999999</v>
      </c>
      <c r="N267" s="4">
        <v>0</v>
      </c>
      <c r="O267" s="4"/>
      <c r="P267" s="4">
        <v>99.895499999999998</v>
      </c>
      <c r="Q267" s="4">
        <v>72.923145268769446</v>
      </c>
    </row>
    <row r="268" spans="1:17" x14ac:dyDescent="0.2">
      <c r="A268" s="3" t="s">
        <v>1041</v>
      </c>
      <c r="B268" s="3" t="s">
        <v>20</v>
      </c>
      <c r="C268" s="3"/>
      <c r="D268" s="4">
        <v>49.98</v>
      </c>
      <c r="E268" s="4">
        <v>1.1577</v>
      </c>
      <c r="F268" s="4">
        <v>4.0999999999999996</v>
      </c>
      <c r="G268" s="4">
        <v>8.09</v>
      </c>
      <c r="H268" s="4">
        <v>0.16520000000000001</v>
      </c>
      <c r="I268" s="4">
        <v>15.36</v>
      </c>
      <c r="J268" s="4">
        <v>20.02</v>
      </c>
      <c r="K268" s="4">
        <v>0.26179999999999998</v>
      </c>
      <c r="L268" s="4"/>
      <c r="M268" s="4">
        <v>0.4012</v>
      </c>
      <c r="N268" s="4">
        <v>5.1999999999999998E-3</v>
      </c>
      <c r="O268" s="4"/>
      <c r="P268" s="4">
        <v>99.5411</v>
      </c>
      <c r="Q268" s="4">
        <v>77.210038435451054</v>
      </c>
    </row>
    <row r="269" spans="1:17" x14ac:dyDescent="0.2">
      <c r="A269" s="3" t="s">
        <v>1042</v>
      </c>
      <c r="B269" s="3" t="s">
        <v>20</v>
      </c>
      <c r="C269" s="3"/>
      <c r="D269" s="4">
        <v>52.13</v>
      </c>
      <c r="E269" s="4">
        <v>0.72689999999999999</v>
      </c>
      <c r="F269" s="4">
        <v>1.94</v>
      </c>
      <c r="G269" s="4">
        <v>10.85</v>
      </c>
      <c r="H269" s="4">
        <v>0.28249999999999997</v>
      </c>
      <c r="I269" s="4">
        <v>18.38</v>
      </c>
      <c r="J269" s="4">
        <v>15.62</v>
      </c>
      <c r="K269" s="4">
        <v>0.15529999999999999</v>
      </c>
      <c r="L269" s="4"/>
      <c r="M269" s="4">
        <v>4.0899999999999999E-2</v>
      </c>
      <c r="N269" s="4">
        <v>3.5299999999999998E-2</v>
      </c>
      <c r="O269" s="4"/>
      <c r="P269" s="4">
        <v>100.1609</v>
      </c>
      <c r="Q269" s="4">
        <v>75.115976990165152</v>
      </c>
    </row>
    <row r="270" spans="1:17" x14ac:dyDescent="0.2">
      <c r="A270" s="3" t="s">
        <v>1043</v>
      </c>
      <c r="B270" s="3" t="s">
        <v>20</v>
      </c>
      <c r="C270" s="3"/>
      <c r="D270" s="4">
        <v>52.21</v>
      </c>
      <c r="E270" s="4">
        <v>0.82040000000000002</v>
      </c>
      <c r="F270" s="4">
        <v>2.0099999999999998</v>
      </c>
      <c r="G270" s="4">
        <v>10.4</v>
      </c>
      <c r="H270" s="4">
        <v>0.28749999999999998</v>
      </c>
      <c r="I270" s="4">
        <v>18.13</v>
      </c>
      <c r="J270" s="4">
        <v>16.09</v>
      </c>
      <c r="K270" s="4">
        <v>0.16309999999999999</v>
      </c>
      <c r="L270" s="4"/>
      <c r="M270" s="4">
        <v>6.4399999999999999E-2</v>
      </c>
      <c r="N270" s="4">
        <v>2.0000000000000001E-4</v>
      </c>
      <c r="O270" s="4"/>
      <c r="P270" s="4">
        <v>100.1756</v>
      </c>
      <c r="Q270" s="4">
        <v>75.659267691140201</v>
      </c>
    </row>
    <row r="271" spans="1:17" x14ac:dyDescent="0.2">
      <c r="A271" s="3" t="s">
        <v>1044</v>
      </c>
      <c r="B271" s="3" t="s">
        <v>20</v>
      </c>
      <c r="C271" s="3"/>
      <c r="D271" s="4">
        <v>52.24</v>
      </c>
      <c r="E271" s="4">
        <v>0.81779999999999997</v>
      </c>
      <c r="F271" s="4">
        <v>2.09</v>
      </c>
      <c r="G271" s="4">
        <v>10.6</v>
      </c>
      <c r="H271" s="4">
        <v>0.2873</v>
      </c>
      <c r="I271" s="4">
        <v>18.05</v>
      </c>
      <c r="J271" s="4">
        <v>15.92</v>
      </c>
      <c r="K271" s="4">
        <v>0.15229999999999999</v>
      </c>
      <c r="L271" s="4"/>
      <c r="M271" s="4">
        <v>8.48E-2</v>
      </c>
      <c r="N271" s="4">
        <v>0</v>
      </c>
      <c r="O271" s="4"/>
      <c r="P271" s="4">
        <v>100.2422</v>
      </c>
      <c r="Q271" s="4">
        <v>75.208491281273695</v>
      </c>
    </row>
    <row r="272" spans="1:17" x14ac:dyDescent="0.2">
      <c r="A272" s="3" t="s">
        <v>1045</v>
      </c>
      <c r="B272" s="3" t="s">
        <v>20</v>
      </c>
      <c r="C272" s="3"/>
      <c r="D272" s="4">
        <v>51.73</v>
      </c>
      <c r="E272" s="4">
        <v>0.89859999999999995</v>
      </c>
      <c r="F272" s="4">
        <v>2.36</v>
      </c>
      <c r="G272" s="4">
        <v>10.130000000000001</v>
      </c>
      <c r="H272" s="4">
        <v>0.28689999999999999</v>
      </c>
      <c r="I272" s="4">
        <v>17.64</v>
      </c>
      <c r="J272" s="4">
        <v>16.55</v>
      </c>
      <c r="K272" s="4">
        <v>0.1908</v>
      </c>
      <c r="L272" s="4"/>
      <c r="M272" s="4">
        <v>5.4100000000000002E-2</v>
      </c>
      <c r="N272" s="4">
        <v>2.07E-2</v>
      </c>
      <c r="O272" s="4"/>
      <c r="P272" s="4">
        <v>99.861099999999993</v>
      </c>
      <c r="Q272" s="4">
        <v>75.631067961165044</v>
      </c>
    </row>
    <row r="273" spans="1:17" x14ac:dyDescent="0.2">
      <c r="A273" s="3" t="s">
        <v>1046</v>
      </c>
      <c r="B273" s="3" t="s">
        <v>20</v>
      </c>
      <c r="C273" s="3"/>
      <c r="D273" s="4">
        <v>50.26</v>
      </c>
      <c r="E273" s="4">
        <v>1.3079000000000001</v>
      </c>
      <c r="F273" s="4">
        <v>3.67</v>
      </c>
      <c r="G273" s="4">
        <v>10.37</v>
      </c>
      <c r="H273" s="4">
        <v>0.2722</v>
      </c>
      <c r="I273" s="4">
        <v>16.420000000000002</v>
      </c>
      <c r="J273" s="4">
        <v>17.32</v>
      </c>
      <c r="K273" s="4">
        <v>0.23319999999999999</v>
      </c>
      <c r="L273" s="4"/>
      <c r="M273" s="4">
        <v>0.1116</v>
      </c>
      <c r="N273" s="4">
        <v>1.49E-2</v>
      </c>
      <c r="O273" s="4"/>
      <c r="P273" s="4">
        <v>99.979799999999997</v>
      </c>
      <c r="Q273" s="4">
        <v>73.824006488240059</v>
      </c>
    </row>
    <row r="274" spans="1:17" x14ac:dyDescent="0.2">
      <c r="A274" s="3" t="s">
        <v>1047</v>
      </c>
      <c r="B274" s="3" t="s">
        <v>20</v>
      </c>
      <c r="C274" s="3"/>
      <c r="D274" s="4">
        <v>48.3</v>
      </c>
      <c r="E274" s="4">
        <v>2.04</v>
      </c>
      <c r="F274" s="4">
        <v>4.96</v>
      </c>
      <c r="G274" s="4">
        <v>9.73</v>
      </c>
      <c r="H274" s="4">
        <v>0.2145</v>
      </c>
      <c r="I274" s="4">
        <v>14.47</v>
      </c>
      <c r="J274" s="4">
        <v>19.72</v>
      </c>
      <c r="K274" s="4">
        <v>0.3034</v>
      </c>
      <c r="L274" s="4"/>
      <c r="M274" s="4">
        <v>0.13930000000000001</v>
      </c>
      <c r="N274" s="4">
        <v>0</v>
      </c>
      <c r="O274" s="4"/>
      <c r="P274" s="4">
        <v>99.877200000000002</v>
      </c>
      <c r="Q274" s="4">
        <v>72.617178739627732</v>
      </c>
    </row>
    <row r="275" spans="1:17" x14ac:dyDescent="0.2">
      <c r="A275" s="3" t="s">
        <v>1048</v>
      </c>
      <c r="B275" s="3" t="s">
        <v>20</v>
      </c>
      <c r="C275" s="3"/>
      <c r="D275" s="4">
        <v>48.14</v>
      </c>
      <c r="E275" s="4">
        <v>2.04</v>
      </c>
      <c r="F275" s="4">
        <v>5.31</v>
      </c>
      <c r="G275" s="4">
        <v>9.7200000000000006</v>
      </c>
      <c r="H275" s="4">
        <v>0.19950000000000001</v>
      </c>
      <c r="I275" s="4">
        <v>14.11</v>
      </c>
      <c r="J275" s="4">
        <v>19.43</v>
      </c>
      <c r="K275" s="4">
        <v>0.2918</v>
      </c>
      <c r="L275" s="4"/>
      <c r="M275" s="4">
        <v>0.1142</v>
      </c>
      <c r="N275" s="4">
        <v>0</v>
      </c>
      <c r="O275" s="4"/>
      <c r="P275" s="4">
        <v>99.355500000000006</v>
      </c>
      <c r="Q275" s="4">
        <v>72.137491463692243</v>
      </c>
    </row>
    <row r="276" spans="1:17" x14ac:dyDescent="0.2">
      <c r="A276" s="3" t="s">
        <v>1049</v>
      </c>
      <c r="B276" s="3" t="s">
        <v>20</v>
      </c>
      <c r="C276" s="3"/>
      <c r="D276" s="4">
        <v>48.08</v>
      </c>
      <c r="E276" s="4">
        <v>2.19</v>
      </c>
      <c r="F276" s="4">
        <v>5.29</v>
      </c>
      <c r="G276" s="4">
        <v>9.57</v>
      </c>
      <c r="H276" s="4">
        <v>0.2084</v>
      </c>
      <c r="I276" s="4">
        <v>14.11</v>
      </c>
      <c r="J276" s="4">
        <v>19.89</v>
      </c>
      <c r="K276" s="4">
        <v>0.2913</v>
      </c>
      <c r="L276" s="4"/>
      <c r="M276" s="4">
        <v>0.11550000000000001</v>
      </c>
      <c r="N276" s="4">
        <v>1.11E-2</v>
      </c>
      <c r="O276" s="4"/>
      <c r="P276" s="4">
        <v>99.756299999999996</v>
      </c>
      <c r="Q276" s="4">
        <v>72.427228970891591</v>
      </c>
    </row>
    <row r="277" spans="1:17" x14ac:dyDescent="0.2">
      <c r="A277" s="3" t="s">
        <v>1050</v>
      </c>
      <c r="B277" s="3" t="s">
        <v>20</v>
      </c>
      <c r="C277" s="3"/>
      <c r="D277" s="4">
        <v>48.14</v>
      </c>
      <c r="E277" s="4">
        <v>1.97</v>
      </c>
      <c r="F277" s="4">
        <v>5.07</v>
      </c>
      <c r="G277" s="4">
        <v>9.5399999999999991</v>
      </c>
      <c r="H277" s="4">
        <v>0.16689999999999999</v>
      </c>
      <c r="I277" s="4">
        <v>14.12</v>
      </c>
      <c r="J277" s="4">
        <v>19.95</v>
      </c>
      <c r="K277" s="4">
        <v>0.30690000000000001</v>
      </c>
      <c r="L277" s="4"/>
      <c r="M277" s="4">
        <v>0.1072</v>
      </c>
      <c r="N277" s="4">
        <v>2.7000000000000001E-3</v>
      </c>
      <c r="O277" s="4"/>
      <c r="P277" s="4">
        <v>99.373699999999999</v>
      </c>
      <c r="Q277" s="4">
        <v>72.515421521590127</v>
      </c>
    </row>
    <row r="278" spans="1:17" x14ac:dyDescent="0.2">
      <c r="A278" s="3" t="s">
        <v>1051</v>
      </c>
      <c r="B278" s="3" t="s">
        <v>20</v>
      </c>
      <c r="C278" s="3"/>
      <c r="D278" s="4">
        <v>48.98</v>
      </c>
      <c r="E278" s="4">
        <v>1.76</v>
      </c>
      <c r="F278" s="4">
        <v>4.5</v>
      </c>
      <c r="G278" s="4">
        <v>9.02</v>
      </c>
      <c r="H278" s="4">
        <v>0.1729</v>
      </c>
      <c r="I278" s="4">
        <v>14.53</v>
      </c>
      <c r="J278" s="4">
        <v>20.36</v>
      </c>
      <c r="K278" s="4">
        <v>0.2636</v>
      </c>
      <c r="L278" s="4"/>
      <c r="M278" s="4">
        <v>0.1384</v>
      </c>
      <c r="N278" s="4">
        <v>0</v>
      </c>
      <c r="O278" s="4"/>
      <c r="P278" s="4">
        <v>99.724900000000005</v>
      </c>
      <c r="Q278" s="4">
        <v>74.177330895795251</v>
      </c>
    </row>
    <row r="279" spans="1:17" x14ac:dyDescent="0.2">
      <c r="A279" s="3" t="s">
        <v>1052</v>
      </c>
      <c r="B279" s="3" t="s">
        <v>20</v>
      </c>
      <c r="C279" s="3"/>
      <c r="D279" s="4">
        <v>49.8</v>
      </c>
      <c r="E279" s="4">
        <v>1.4565999999999999</v>
      </c>
      <c r="F279" s="4">
        <v>4.08</v>
      </c>
      <c r="G279" s="4">
        <v>8.4499999999999993</v>
      </c>
      <c r="H279" s="4">
        <v>0.21340000000000001</v>
      </c>
      <c r="I279" s="4">
        <v>15.11</v>
      </c>
      <c r="J279" s="4">
        <v>20.32</v>
      </c>
      <c r="K279" s="4">
        <v>0.25619999999999998</v>
      </c>
      <c r="L279" s="4"/>
      <c r="M279" s="4">
        <v>0.16969999999999999</v>
      </c>
      <c r="N279" s="4">
        <v>2.2700000000000001E-2</v>
      </c>
      <c r="O279" s="4"/>
      <c r="P279" s="4">
        <v>99.878600000000006</v>
      </c>
      <c r="Q279" s="4">
        <v>76.127862162774889</v>
      </c>
    </row>
    <row r="280" spans="1:17" x14ac:dyDescent="0.2">
      <c r="A280" s="3" t="s">
        <v>1053</v>
      </c>
      <c r="B280" s="3" t="s">
        <v>20</v>
      </c>
      <c r="C280" s="3"/>
      <c r="D280" s="4">
        <v>49.16</v>
      </c>
      <c r="E280" s="4">
        <v>1.69</v>
      </c>
      <c r="F280" s="4">
        <v>4.54</v>
      </c>
      <c r="G280" s="4">
        <v>8.98</v>
      </c>
      <c r="H280" s="4">
        <v>0.1366</v>
      </c>
      <c r="I280" s="4">
        <v>14.94</v>
      </c>
      <c r="J280" s="4">
        <v>20.079999999999998</v>
      </c>
      <c r="K280" s="4">
        <v>0.25269999999999998</v>
      </c>
      <c r="L280" s="4"/>
      <c r="M280" s="4">
        <v>0.14549999999999999</v>
      </c>
      <c r="N280" s="4">
        <v>0</v>
      </c>
      <c r="O280" s="4"/>
      <c r="P280" s="4">
        <v>99.924800000000005</v>
      </c>
      <c r="Q280" s="4">
        <v>74.775179856115102</v>
      </c>
    </row>
    <row r="281" spans="1:17" x14ac:dyDescent="0.2">
      <c r="A281" s="3" t="s">
        <v>1054</v>
      </c>
      <c r="B281" s="3" t="s">
        <v>20</v>
      </c>
      <c r="C281" s="3"/>
      <c r="D281" s="4">
        <v>49.91</v>
      </c>
      <c r="E281" s="4">
        <v>1.3157000000000001</v>
      </c>
      <c r="F281" s="4">
        <v>3.98</v>
      </c>
      <c r="G281" s="4">
        <v>8.4700000000000006</v>
      </c>
      <c r="H281" s="4">
        <v>0.16159999999999999</v>
      </c>
      <c r="I281" s="4">
        <v>15.14</v>
      </c>
      <c r="J281" s="4">
        <v>20.3</v>
      </c>
      <c r="K281" s="4">
        <v>0.26179999999999998</v>
      </c>
      <c r="L281" s="4"/>
      <c r="M281" s="4">
        <v>0.1691</v>
      </c>
      <c r="N281" s="4">
        <v>5.7000000000000002E-3</v>
      </c>
      <c r="O281" s="4"/>
      <c r="P281" s="4">
        <v>99.713899999999995</v>
      </c>
      <c r="Q281" s="4">
        <v>76.118391323994587</v>
      </c>
    </row>
    <row r="282" spans="1:17" x14ac:dyDescent="0.2">
      <c r="A282" s="3" t="s">
        <v>1055</v>
      </c>
      <c r="B282" s="3" t="s">
        <v>20</v>
      </c>
      <c r="C282" s="3"/>
      <c r="D282" s="4">
        <v>49.95</v>
      </c>
      <c r="E282" s="4">
        <v>1.4291</v>
      </c>
      <c r="F282" s="4">
        <v>3.98</v>
      </c>
      <c r="G282" s="4">
        <v>8.59</v>
      </c>
      <c r="H282" s="4">
        <v>0.16259999999999999</v>
      </c>
      <c r="I282" s="4">
        <v>15.04</v>
      </c>
      <c r="J282" s="4">
        <v>20.54</v>
      </c>
      <c r="K282" s="4">
        <v>0.26650000000000001</v>
      </c>
      <c r="L282" s="4"/>
      <c r="M282" s="4">
        <v>0.1691</v>
      </c>
      <c r="N282" s="4">
        <v>1.6E-2</v>
      </c>
      <c r="O282" s="4"/>
      <c r="P282" s="4">
        <v>100.1433</v>
      </c>
      <c r="Q282" s="4">
        <v>75.726612170753853</v>
      </c>
    </row>
    <row r="283" spans="1:17" x14ac:dyDescent="0.2">
      <c r="A283" s="3" t="s">
        <v>1056</v>
      </c>
      <c r="B283" s="3" t="s">
        <v>20</v>
      </c>
      <c r="C283" s="3"/>
      <c r="D283" s="4">
        <v>50.23</v>
      </c>
      <c r="E283" s="4">
        <v>1.3045</v>
      </c>
      <c r="F283" s="4">
        <v>3.78</v>
      </c>
      <c r="G283" s="4">
        <v>8.42</v>
      </c>
      <c r="H283" s="4">
        <v>0.158</v>
      </c>
      <c r="I283" s="4">
        <v>15.16</v>
      </c>
      <c r="J283" s="4">
        <v>20.56</v>
      </c>
      <c r="K283" s="4">
        <v>0.26540000000000002</v>
      </c>
      <c r="L283" s="4"/>
      <c r="M283" s="4">
        <v>0.14960000000000001</v>
      </c>
      <c r="N283" s="4">
        <v>5.4000000000000003E-3</v>
      </c>
      <c r="O283" s="4"/>
      <c r="P283" s="4">
        <v>100.0329</v>
      </c>
      <c r="Q283" s="4">
        <v>76.2531186210025</v>
      </c>
    </row>
    <row r="284" spans="1:17" x14ac:dyDescent="0.2">
      <c r="A284" s="3" t="s">
        <v>1057</v>
      </c>
      <c r="B284" s="3" t="s">
        <v>20</v>
      </c>
      <c r="C284" s="3"/>
      <c r="D284" s="4">
        <v>49.29</v>
      </c>
      <c r="E284" s="4">
        <v>1.69</v>
      </c>
      <c r="F284" s="4">
        <v>4.59</v>
      </c>
      <c r="G284" s="4">
        <v>9.31</v>
      </c>
      <c r="H284" s="4">
        <v>0.21929999999999999</v>
      </c>
      <c r="I284" s="4">
        <v>14.7</v>
      </c>
      <c r="J284" s="4">
        <v>19.88</v>
      </c>
      <c r="K284" s="4">
        <v>0.28160000000000002</v>
      </c>
      <c r="L284" s="4"/>
      <c r="M284" s="4">
        <v>0.1036</v>
      </c>
      <c r="N284" s="4">
        <v>1.7600000000000001E-2</v>
      </c>
      <c r="O284" s="4"/>
      <c r="P284" s="4">
        <v>100.0821</v>
      </c>
      <c r="Q284" s="4">
        <v>73.781588447653419</v>
      </c>
    </row>
    <row r="285" spans="1:17" x14ac:dyDescent="0.2">
      <c r="A285" s="3" t="s">
        <v>1058</v>
      </c>
      <c r="B285" s="3" t="s">
        <v>20</v>
      </c>
      <c r="C285" s="3"/>
      <c r="D285" s="4">
        <v>49.79</v>
      </c>
      <c r="E285" s="4">
        <v>1.4558</v>
      </c>
      <c r="F285" s="4">
        <v>4.13</v>
      </c>
      <c r="G285" s="4">
        <v>8.86</v>
      </c>
      <c r="H285" s="4">
        <v>0.16719999999999999</v>
      </c>
      <c r="I285" s="4">
        <v>14.95</v>
      </c>
      <c r="J285" s="4">
        <v>20.149999999999999</v>
      </c>
      <c r="K285" s="4">
        <v>0.28160000000000002</v>
      </c>
      <c r="L285" s="4"/>
      <c r="M285" s="4">
        <v>0.1242</v>
      </c>
      <c r="N285" s="4">
        <v>4.3E-3</v>
      </c>
      <c r="O285" s="4"/>
      <c r="P285" s="4">
        <v>99.9131</v>
      </c>
      <c r="Q285" s="4">
        <v>75.045167118337858</v>
      </c>
    </row>
    <row r="286" spans="1:17" x14ac:dyDescent="0.2">
      <c r="A286" s="3" t="s">
        <v>1059</v>
      </c>
      <c r="B286" s="3" t="s">
        <v>20</v>
      </c>
      <c r="C286" s="3"/>
      <c r="D286" s="4">
        <v>49.92</v>
      </c>
      <c r="E286" s="4">
        <v>1.3529</v>
      </c>
      <c r="F286" s="4">
        <v>3.8</v>
      </c>
      <c r="G286" s="4">
        <v>8.91</v>
      </c>
      <c r="H286" s="4">
        <v>0.18379999999999999</v>
      </c>
      <c r="I286" s="4">
        <v>15</v>
      </c>
      <c r="J286" s="4">
        <v>20.18</v>
      </c>
      <c r="K286" s="4">
        <v>0.28449999999999998</v>
      </c>
      <c r="L286" s="4"/>
      <c r="M286" s="4">
        <v>0.10730000000000001</v>
      </c>
      <c r="N286" s="4">
        <v>2.6599999999999999E-2</v>
      </c>
      <c r="O286" s="4"/>
      <c r="P286" s="4">
        <v>99.765100000000004</v>
      </c>
      <c r="Q286" s="4">
        <v>75.011225864391548</v>
      </c>
    </row>
    <row r="287" spans="1:17" x14ac:dyDescent="0.2">
      <c r="A287" s="3" t="s">
        <v>1060</v>
      </c>
      <c r="B287" s="3" t="s">
        <v>20</v>
      </c>
      <c r="C287" s="3"/>
      <c r="D287" s="4">
        <v>50.22</v>
      </c>
      <c r="E287" s="4">
        <v>1.3553999999999999</v>
      </c>
      <c r="F287" s="4">
        <v>3.73</v>
      </c>
      <c r="G287" s="4">
        <v>8.92</v>
      </c>
      <c r="H287" s="4">
        <v>0.20499999999999999</v>
      </c>
      <c r="I287" s="4">
        <v>14.84</v>
      </c>
      <c r="J287" s="4">
        <v>20.64</v>
      </c>
      <c r="K287" s="4">
        <v>0.2656</v>
      </c>
      <c r="L287" s="4"/>
      <c r="M287" s="4">
        <v>8.5300000000000001E-2</v>
      </c>
      <c r="N287" s="4">
        <v>1.04E-2</v>
      </c>
      <c r="O287" s="4"/>
      <c r="P287" s="4">
        <v>100.2717</v>
      </c>
      <c r="Q287" s="4">
        <v>74.784189004997728</v>
      </c>
    </row>
    <row r="288" spans="1:17" x14ac:dyDescent="0.2">
      <c r="A288" s="3" t="s">
        <v>1061</v>
      </c>
      <c r="B288" s="3" t="s">
        <v>20</v>
      </c>
      <c r="C288" s="3"/>
      <c r="D288" s="4">
        <v>48.8</v>
      </c>
      <c r="E288" s="4">
        <v>1.83</v>
      </c>
      <c r="F288" s="4">
        <v>4.33</v>
      </c>
      <c r="G288" s="4">
        <v>9.73</v>
      </c>
      <c r="H288" s="4">
        <v>0.17380000000000001</v>
      </c>
      <c r="I288" s="4">
        <v>14.06</v>
      </c>
      <c r="J288" s="4">
        <v>20.45</v>
      </c>
      <c r="K288" s="4">
        <v>0.29899999999999999</v>
      </c>
      <c r="L288" s="4"/>
      <c r="M288" s="4">
        <v>5.4600000000000003E-2</v>
      </c>
      <c r="N288" s="4">
        <v>1.9900000000000001E-2</v>
      </c>
      <c r="O288" s="4"/>
      <c r="P288" s="4">
        <v>99.747299999999996</v>
      </c>
      <c r="Q288" s="4">
        <v>72.035640849897192</v>
      </c>
    </row>
    <row r="289" spans="1:17" x14ac:dyDescent="0.2">
      <c r="A289" s="3" t="s">
        <v>1062</v>
      </c>
      <c r="B289" s="3" t="s">
        <v>20</v>
      </c>
      <c r="C289" s="3"/>
      <c r="D289" s="4">
        <v>48.7</v>
      </c>
      <c r="E289" s="4">
        <v>1.89</v>
      </c>
      <c r="F289" s="4">
        <v>4.37</v>
      </c>
      <c r="G289" s="4">
        <v>9.73</v>
      </c>
      <c r="H289" s="4">
        <v>0.19189999999999999</v>
      </c>
      <c r="I289" s="4">
        <v>13.91</v>
      </c>
      <c r="J289" s="4">
        <v>20.47</v>
      </c>
      <c r="K289" s="4">
        <v>0.30199999999999999</v>
      </c>
      <c r="L289" s="4"/>
      <c r="M289" s="4">
        <v>5.4199999999999998E-2</v>
      </c>
      <c r="N289" s="4">
        <v>0</v>
      </c>
      <c r="O289" s="4"/>
      <c r="P289" s="4">
        <v>99.618099999999998</v>
      </c>
      <c r="Q289" s="4">
        <v>71.816091954022994</v>
      </c>
    </row>
    <row r="290" spans="1:17" x14ac:dyDescent="0.2">
      <c r="A290" s="3" t="s">
        <v>1063</v>
      </c>
      <c r="B290" s="3" t="s">
        <v>20</v>
      </c>
      <c r="C290" s="3"/>
      <c r="D290" s="4">
        <v>49.77</v>
      </c>
      <c r="E290" s="4">
        <v>1.403</v>
      </c>
      <c r="F290" s="4">
        <v>3.87</v>
      </c>
      <c r="G290" s="4">
        <v>9.5299999999999994</v>
      </c>
      <c r="H290" s="4">
        <v>0.1971</v>
      </c>
      <c r="I290" s="4">
        <v>14.79</v>
      </c>
      <c r="J290" s="4">
        <v>20.09</v>
      </c>
      <c r="K290" s="4">
        <v>0.28799999999999998</v>
      </c>
      <c r="L290" s="4"/>
      <c r="M290" s="4">
        <v>4.8899999999999999E-2</v>
      </c>
      <c r="N290" s="4">
        <v>0</v>
      </c>
      <c r="O290" s="4"/>
      <c r="P290" s="4">
        <v>99.986999999999995</v>
      </c>
      <c r="Q290" s="4">
        <v>73.462566844919792</v>
      </c>
    </row>
    <row r="291" spans="1:17" x14ac:dyDescent="0.2">
      <c r="A291" s="3" t="s">
        <v>1064</v>
      </c>
      <c r="B291" s="3" t="s">
        <v>20</v>
      </c>
      <c r="C291" s="3"/>
      <c r="D291" s="4">
        <v>48.79</v>
      </c>
      <c r="E291" s="4">
        <v>1.96</v>
      </c>
      <c r="F291" s="4">
        <v>4.57</v>
      </c>
      <c r="G291" s="4">
        <v>10.23</v>
      </c>
      <c r="H291" s="4">
        <v>0.1948</v>
      </c>
      <c r="I291" s="4">
        <v>13.97</v>
      </c>
      <c r="J291" s="4">
        <v>20.14</v>
      </c>
      <c r="K291" s="4">
        <v>0.32469999999999999</v>
      </c>
      <c r="L291" s="4"/>
      <c r="M291" s="4">
        <v>3.0700000000000002E-2</v>
      </c>
      <c r="N291" s="4">
        <v>1.41E-2</v>
      </c>
      <c r="O291" s="4"/>
      <c r="P291" s="4">
        <v>100.2243</v>
      </c>
      <c r="Q291" s="4">
        <v>70.883488530547339</v>
      </c>
    </row>
    <row r="292" spans="1:17" x14ac:dyDescent="0.2">
      <c r="A292" s="3" t="s">
        <v>1065</v>
      </c>
      <c r="B292" s="3" t="s">
        <v>20</v>
      </c>
      <c r="C292" s="3"/>
      <c r="D292" s="4">
        <v>50.58</v>
      </c>
      <c r="E292" s="4">
        <v>1.2543</v>
      </c>
      <c r="F292" s="4">
        <v>3.23</v>
      </c>
      <c r="G292" s="4">
        <v>9.7200000000000006</v>
      </c>
      <c r="H292" s="4">
        <v>0.26540000000000002</v>
      </c>
      <c r="I292" s="4">
        <v>15</v>
      </c>
      <c r="J292" s="4">
        <v>19.920000000000002</v>
      </c>
      <c r="K292" s="4">
        <v>0.27129999999999999</v>
      </c>
      <c r="L292" s="4"/>
      <c r="M292" s="4">
        <v>3.6999999999999998E-2</v>
      </c>
      <c r="N292" s="4">
        <v>1.67E-2</v>
      </c>
      <c r="O292" s="4"/>
      <c r="P292" s="4">
        <v>100.29470000000001</v>
      </c>
      <c r="Q292" s="4">
        <v>73.331865227923359</v>
      </c>
    </row>
    <row r="293" spans="1:17" x14ac:dyDescent="0.2">
      <c r="A293" s="3" t="s">
        <v>1066</v>
      </c>
      <c r="B293" s="3" t="s">
        <v>20</v>
      </c>
      <c r="C293" s="3"/>
      <c r="D293" s="4">
        <v>48.43</v>
      </c>
      <c r="E293" s="4">
        <v>2.2200000000000002</v>
      </c>
      <c r="F293" s="4">
        <v>5.16</v>
      </c>
      <c r="G293" s="4">
        <v>10.74</v>
      </c>
      <c r="H293" s="4">
        <v>0.24629999999999999</v>
      </c>
      <c r="I293" s="4">
        <v>13.36</v>
      </c>
      <c r="J293" s="4">
        <v>19.48</v>
      </c>
      <c r="K293" s="4">
        <v>0.40029999999999999</v>
      </c>
      <c r="L293" s="4"/>
      <c r="M293" s="4">
        <v>2.5999999999999999E-3</v>
      </c>
      <c r="N293" s="4">
        <v>0</v>
      </c>
      <c r="O293" s="4"/>
      <c r="P293" s="4">
        <v>100.03919999999999</v>
      </c>
      <c r="Q293" s="4">
        <v>68.922651933701658</v>
      </c>
    </row>
    <row r="294" spans="1:17" x14ac:dyDescent="0.2">
      <c r="A294" s="3" t="s">
        <v>1067</v>
      </c>
      <c r="B294" s="3" t="s">
        <v>20</v>
      </c>
      <c r="C294" s="3"/>
      <c r="D294" s="4">
        <v>50.45</v>
      </c>
      <c r="E294" s="4">
        <v>1.1442000000000001</v>
      </c>
      <c r="F294" s="4">
        <v>3.04</v>
      </c>
      <c r="G294" s="4">
        <v>9.89</v>
      </c>
      <c r="H294" s="4">
        <v>0.22140000000000001</v>
      </c>
      <c r="I294" s="4">
        <v>15.38</v>
      </c>
      <c r="J294" s="4">
        <v>19.190000000000001</v>
      </c>
      <c r="K294" s="4">
        <v>0.31530000000000002</v>
      </c>
      <c r="L294" s="4"/>
      <c r="M294" s="4">
        <v>1.12E-2</v>
      </c>
      <c r="N294" s="4">
        <v>7.4000000000000003E-3</v>
      </c>
      <c r="O294" s="4"/>
      <c r="P294" s="4">
        <v>99.649500000000003</v>
      </c>
      <c r="Q294" s="4">
        <v>73.501712328767127</v>
      </c>
    </row>
    <row r="295" spans="1:17" x14ac:dyDescent="0.2">
      <c r="A295" s="3" t="s">
        <v>1068</v>
      </c>
      <c r="B295" s="3" t="s">
        <v>20</v>
      </c>
      <c r="C295" s="3"/>
      <c r="D295" s="4">
        <v>50.56</v>
      </c>
      <c r="E295" s="4">
        <v>1.1289</v>
      </c>
      <c r="F295" s="4">
        <v>3.08</v>
      </c>
      <c r="G295" s="4">
        <v>9.83</v>
      </c>
      <c r="H295" s="4">
        <v>0.23469999999999999</v>
      </c>
      <c r="I295" s="4">
        <v>15.31</v>
      </c>
      <c r="J295" s="4">
        <v>19.39</v>
      </c>
      <c r="K295" s="4">
        <v>0.32790000000000002</v>
      </c>
      <c r="L295" s="4"/>
      <c r="M295" s="4">
        <v>7.1000000000000004E-3</v>
      </c>
      <c r="N295" s="4">
        <v>1.6299999999999999E-2</v>
      </c>
      <c r="O295" s="4"/>
      <c r="P295" s="4">
        <v>99.884900000000002</v>
      </c>
      <c r="Q295" s="4">
        <v>73.512931034482747</v>
      </c>
    </row>
    <row r="296" spans="1:17" x14ac:dyDescent="0.2">
      <c r="A296" s="3" t="s">
        <v>1069</v>
      </c>
      <c r="B296" s="3" t="s">
        <v>20</v>
      </c>
      <c r="C296" s="3"/>
      <c r="D296" s="4">
        <v>50.58</v>
      </c>
      <c r="E296" s="4">
        <v>1.0470999999999999</v>
      </c>
      <c r="F296" s="4">
        <v>3.07</v>
      </c>
      <c r="G296" s="4">
        <v>9.77</v>
      </c>
      <c r="H296" s="4">
        <v>0.2147</v>
      </c>
      <c r="I296" s="4">
        <v>15.28</v>
      </c>
      <c r="J296" s="4">
        <v>19.309999999999999</v>
      </c>
      <c r="K296" s="4">
        <v>0.31169999999999998</v>
      </c>
      <c r="L296" s="4"/>
      <c r="M296" s="4">
        <v>1.2200000000000001E-2</v>
      </c>
      <c r="N296" s="4">
        <v>0</v>
      </c>
      <c r="O296" s="4"/>
      <c r="P296" s="4">
        <v>99.595699999999994</v>
      </c>
      <c r="Q296" s="4">
        <v>73.608113940440219</v>
      </c>
    </row>
    <row r="297" spans="1:17" x14ac:dyDescent="0.2">
      <c r="A297" s="3" t="s">
        <v>1070</v>
      </c>
      <c r="B297" s="3" t="s">
        <v>20</v>
      </c>
      <c r="C297" s="3"/>
      <c r="D297" s="4">
        <v>50.75</v>
      </c>
      <c r="E297" s="4">
        <v>1.0354000000000001</v>
      </c>
      <c r="F297" s="4">
        <v>3.08</v>
      </c>
      <c r="G297" s="4">
        <v>9.75</v>
      </c>
      <c r="H297" s="4">
        <v>0.19919999999999999</v>
      </c>
      <c r="I297" s="4">
        <v>15.13</v>
      </c>
      <c r="J297" s="4">
        <v>19.36</v>
      </c>
      <c r="K297" s="4">
        <v>0.31</v>
      </c>
      <c r="L297" s="4"/>
      <c r="M297" s="4">
        <v>7.9000000000000008E-3</v>
      </c>
      <c r="N297" s="4">
        <v>2.12E-2</v>
      </c>
      <c r="O297" s="4"/>
      <c r="P297" s="4">
        <v>99.643699999999995</v>
      </c>
      <c r="Q297" s="4">
        <v>73.453832752613238</v>
      </c>
    </row>
    <row r="298" spans="1:17" x14ac:dyDescent="0.2">
      <c r="A298" s="3" t="s">
        <v>1071</v>
      </c>
      <c r="B298" s="3" t="s">
        <v>20</v>
      </c>
      <c r="C298" s="3"/>
      <c r="D298" s="4">
        <v>50.55</v>
      </c>
      <c r="E298" s="4">
        <v>1.0044</v>
      </c>
      <c r="F298" s="4">
        <v>3.08</v>
      </c>
      <c r="G298" s="4">
        <v>9.85</v>
      </c>
      <c r="H298" s="4">
        <v>0.22570000000000001</v>
      </c>
      <c r="I298" s="4">
        <v>15.23</v>
      </c>
      <c r="J298" s="4">
        <v>19.39</v>
      </c>
      <c r="K298" s="4">
        <v>0.30270000000000002</v>
      </c>
      <c r="L298" s="4"/>
      <c r="M298" s="4">
        <v>0</v>
      </c>
      <c r="N298" s="4">
        <v>0</v>
      </c>
      <c r="O298" s="4"/>
      <c r="P298" s="4">
        <v>99.632800000000003</v>
      </c>
      <c r="Q298" s="4">
        <v>73.376483279395899</v>
      </c>
    </row>
    <row r="299" spans="1:17" x14ac:dyDescent="0.2">
      <c r="A299" s="3" t="s">
        <v>1072</v>
      </c>
      <c r="B299" s="3" t="s">
        <v>20</v>
      </c>
      <c r="C299" s="3"/>
      <c r="D299" s="4">
        <v>50.63</v>
      </c>
      <c r="E299" s="4">
        <v>0.95609999999999995</v>
      </c>
      <c r="F299" s="4">
        <v>3.06</v>
      </c>
      <c r="G299" s="4">
        <v>9.8699999999999992</v>
      </c>
      <c r="H299" s="4">
        <v>0.23150000000000001</v>
      </c>
      <c r="I299" s="4">
        <v>15.28</v>
      </c>
      <c r="J299" s="4">
        <v>19.43</v>
      </c>
      <c r="K299" s="4">
        <v>0.32100000000000001</v>
      </c>
      <c r="L299" s="4"/>
      <c r="M299" s="4">
        <v>0</v>
      </c>
      <c r="N299" s="4">
        <v>0</v>
      </c>
      <c r="O299" s="4"/>
      <c r="P299" s="4">
        <v>99.778599999999997</v>
      </c>
      <c r="Q299" s="4">
        <v>73.410902822667538</v>
      </c>
    </row>
    <row r="300" spans="1:17" x14ac:dyDescent="0.2">
      <c r="A300" s="3" t="s">
        <v>1073</v>
      </c>
      <c r="B300" s="3" t="s">
        <v>20</v>
      </c>
      <c r="C300" s="3"/>
      <c r="D300" s="4">
        <v>50.68</v>
      </c>
      <c r="E300" s="4">
        <v>0.91769999999999996</v>
      </c>
      <c r="F300" s="4">
        <v>3.08</v>
      </c>
      <c r="G300" s="4">
        <v>9.83</v>
      </c>
      <c r="H300" s="4">
        <v>0.20349999999999999</v>
      </c>
      <c r="I300" s="4">
        <v>15.22</v>
      </c>
      <c r="J300" s="4">
        <v>19.489999999999998</v>
      </c>
      <c r="K300" s="4">
        <v>0.3246</v>
      </c>
      <c r="L300" s="4"/>
      <c r="M300" s="4">
        <v>1.9800000000000002E-2</v>
      </c>
      <c r="N300" s="4">
        <v>4.0000000000000001E-3</v>
      </c>
      <c r="O300" s="4"/>
      <c r="P300" s="4">
        <v>99.769599999999997</v>
      </c>
      <c r="Q300" s="4">
        <v>73.393900064892932</v>
      </c>
    </row>
    <row r="301" spans="1:17" x14ac:dyDescent="0.2">
      <c r="A301" s="3" t="s">
        <v>1074</v>
      </c>
      <c r="B301" s="3" t="s">
        <v>20</v>
      </c>
      <c r="C301" s="3"/>
      <c r="D301" s="4">
        <v>50.7</v>
      </c>
      <c r="E301" s="4">
        <v>1.0146999999999999</v>
      </c>
      <c r="F301" s="4">
        <v>3.07</v>
      </c>
      <c r="G301" s="4">
        <v>9.85</v>
      </c>
      <c r="H301" s="4">
        <v>0.217</v>
      </c>
      <c r="I301" s="4">
        <v>15.24</v>
      </c>
      <c r="J301" s="4">
        <v>19.059999999999999</v>
      </c>
      <c r="K301" s="4">
        <v>0.28199999999999997</v>
      </c>
      <c r="L301" s="4"/>
      <c r="M301" s="4">
        <v>3.4200000000000001E-2</v>
      </c>
      <c r="N301" s="4">
        <v>1.66E-2</v>
      </c>
      <c r="O301" s="4"/>
      <c r="P301" s="4">
        <v>99.484499999999997</v>
      </c>
      <c r="Q301" s="4">
        <v>73.38222605694564</v>
      </c>
    </row>
    <row r="302" spans="1:17" x14ac:dyDescent="0.2">
      <c r="A302" s="3" t="s">
        <v>1075</v>
      </c>
      <c r="B302" s="3" t="s">
        <v>20</v>
      </c>
      <c r="C302" s="3"/>
      <c r="D302" s="4">
        <v>50.64</v>
      </c>
      <c r="E302" s="4">
        <v>0.996</v>
      </c>
      <c r="F302" s="4">
        <v>3.06</v>
      </c>
      <c r="G302" s="4">
        <v>9.67</v>
      </c>
      <c r="H302" s="4">
        <v>0.2145</v>
      </c>
      <c r="I302" s="4">
        <v>15.24</v>
      </c>
      <c r="J302" s="4">
        <v>19.32</v>
      </c>
      <c r="K302" s="4">
        <v>0.33739999999999998</v>
      </c>
      <c r="L302" s="4"/>
      <c r="M302" s="4">
        <v>1.9699999999999999E-2</v>
      </c>
      <c r="N302" s="4">
        <v>2.0400000000000001E-2</v>
      </c>
      <c r="O302" s="4"/>
      <c r="P302" s="4">
        <v>99.518000000000001</v>
      </c>
      <c r="Q302" s="4">
        <v>73.753792804508024</v>
      </c>
    </row>
    <row r="303" spans="1:17" x14ac:dyDescent="0.2">
      <c r="A303" s="3" t="s">
        <v>1076</v>
      </c>
      <c r="B303" s="3" t="s">
        <v>20</v>
      </c>
      <c r="C303" s="3"/>
      <c r="D303" s="4">
        <v>50.57</v>
      </c>
      <c r="E303" s="4">
        <v>1.0336000000000001</v>
      </c>
      <c r="F303" s="4">
        <v>3.04</v>
      </c>
      <c r="G303" s="4">
        <v>9.76</v>
      </c>
      <c r="H303" s="4">
        <v>0.2273</v>
      </c>
      <c r="I303" s="4">
        <v>15.25</v>
      </c>
      <c r="J303" s="4">
        <v>19.27</v>
      </c>
      <c r="K303" s="4">
        <v>0.29430000000000001</v>
      </c>
      <c r="L303" s="4"/>
      <c r="M303" s="4">
        <v>4.7999999999999996E-3</v>
      </c>
      <c r="N303" s="4">
        <v>1.66E-2</v>
      </c>
      <c r="O303" s="4"/>
      <c r="P303" s="4">
        <v>99.4666</v>
      </c>
      <c r="Q303" s="4">
        <v>73.575129533678762</v>
      </c>
    </row>
    <row r="304" spans="1:17" x14ac:dyDescent="0.2">
      <c r="A304" s="3" t="s">
        <v>1077</v>
      </c>
      <c r="B304" s="3" t="s">
        <v>20</v>
      </c>
      <c r="C304" s="3"/>
      <c r="D304" s="4">
        <v>50.73</v>
      </c>
      <c r="E304" s="4">
        <v>0.96940000000000004</v>
      </c>
      <c r="F304" s="4">
        <v>3.05</v>
      </c>
      <c r="G304" s="4">
        <v>9.76</v>
      </c>
      <c r="H304" s="4">
        <v>0.2298</v>
      </c>
      <c r="I304" s="4">
        <v>15.05</v>
      </c>
      <c r="J304" s="4">
        <v>19.350000000000001</v>
      </c>
      <c r="K304" s="4">
        <v>0.3241</v>
      </c>
      <c r="L304" s="4"/>
      <c r="M304" s="4">
        <v>5.7999999999999996E-3</v>
      </c>
      <c r="N304" s="4">
        <v>2.24E-2</v>
      </c>
      <c r="O304" s="4"/>
      <c r="P304" s="4">
        <v>99.491500000000002</v>
      </c>
      <c r="Q304" s="4">
        <v>73.326063249727383</v>
      </c>
    </row>
    <row r="305" spans="1:17" x14ac:dyDescent="0.2">
      <c r="A305" s="3" t="s">
        <v>1078</v>
      </c>
      <c r="B305" s="3" t="s">
        <v>20</v>
      </c>
      <c r="C305" s="3"/>
      <c r="D305" s="4">
        <v>50.66</v>
      </c>
      <c r="E305" s="4">
        <v>0.98080000000000001</v>
      </c>
      <c r="F305" s="4">
        <v>2.98</v>
      </c>
      <c r="G305" s="4">
        <v>9.9700000000000006</v>
      </c>
      <c r="H305" s="4">
        <v>0.23780000000000001</v>
      </c>
      <c r="I305" s="4">
        <v>15.37</v>
      </c>
      <c r="J305" s="4">
        <v>19.34</v>
      </c>
      <c r="K305" s="4">
        <v>0.2949</v>
      </c>
      <c r="L305" s="4"/>
      <c r="M305" s="4">
        <v>7.7000000000000002E-3</v>
      </c>
      <c r="N305" s="4">
        <v>0</v>
      </c>
      <c r="O305" s="4"/>
      <c r="P305" s="4">
        <v>99.841200000000001</v>
      </c>
      <c r="Q305" s="4">
        <v>73.314787074684361</v>
      </c>
    </row>
    <row r="306" spans="1:17" x14ac:dyDescent="0.2">
      <c r="A306" s="3" t="s">
        <v>1079</v>
      </c>
      <c r="B306" s="3" t="s">
        <v>20</v>
      </c>
      <c r="C306" s="3"/>
      <c r="D306" s="4">
        <v>50.63</v>
      </c>
      <c r="E306" s="4">
        <v>1.0302</v>
      </c>
      <c r="F306" s="4">
        <v>2.98</v>
      </c>
      <c r="G306" s="4">
        <v>9.77</v>
      </c>
      <c r="H306" s="4">
        <v>0.2447</v>
      </c>
      <c r="I306" s="4">
        <v>15.51</v>
      </c>
      <c r="J306" s="4">
        <v>19.2</v>
      </c>
      <c r="K306" s="4">
        <v>0.3054</v>
      </c>
      <c r="L306" s="4"/>
      <c r="M306" s="4">
        <v>1.03E-2</v>
      </c>
      <c r="N306" s="4">
        <v>1.52E-2</v>
      </c>
      <c r="O306" s="4"/>
      <c r="P306" s="4">
        <v>99.695800000000006</v>
      </c>
      <c r="Q306" s="4">
        <v>73.8833083992306</v>
      </c>
    </row>
    <row r="307" spans="1:17" x14ac:dyDescent="0.2">
      <c r="A307" s="3" t="s">
        <v>1080</v>
      </c>
      <c r="B307" s="3" t="s">
        <v>20</v>
      </c>
      <c r="C307" s="3"/>
      <c r="D307" s="4">
        <v>50.68</v>
      </c>
      <c r="E307" s="4">
        <v>1.0185</v>
      </c>
      <c r="F307" s="4">
        <v>2.98</v>
      </c>
      <c r="G307" s="4">
        <v>9.6999999999999993</v>
      </c>
      <c r="H307" s="4">
        <v>0.2399</v>
      </c>
      <c r="I307" s="4">
        <v>15.46</v>
      </c>
      <c r="J307" s="4">
        <v>19.04</v>
      </c>
      <c r="K307" s="4">
        <v>0.31519999999999998</v>
      </c>
      <c r="L307" s="4"/>
      <c r="M307" s="4">
        <v>1.7000000000000001E-2</v>
      </c>
      <c r="N307" s="4">
        <v>1.0500000000000001E-2</v>
      </c>
      <c r="O307" s="4"/>
      <c r="P307" s="4">
        <v>99.461100000000002</v>
      </c>
      <c r="Q307" s="4">
        <v>73.966145275337482</v>
      </c>
    </row>
    <row r="308" spans="1:17" x14ac:dyDescent="0.2">
      <c r="A308" s="3" t="s">
        <v>1081</v>
      </c>
      <c r="B308" s="3" t="s">
        <v>20</v>
      </c>
      <c r="C308" s="3"/>
      <c r="D308" s="4">
        <v>50.81</v>
      </c>
      <c r="E308" s="4">
        <v>1.0068999999999999</v>
      </c>
      <c r="F308" s="4">
        <v>2.84</v>
      </c>
      <c r="G308" s="4">
        <v>9.8699999999999992</v>
      </c>
      <c r="H308" s="4">
        <v>0.21809999999999999</v>
      </c>
      <c r="I308" s="4">
        <v>15.43</v>
      </c>
      <c r="J308" s="4">
        <v>18.940000000000001</v>
      </c>
      <c r="K308" s="4">
        <v>0.30709999999999998</v>
      </c>
      <c r="L308" s="4"/>
      <c r="M308" s="4">
        <v>1.2699999999999999E-2</v>
      </c>
      <c r="N308" s="4">
        <v>3.5000000000000001E-3</v>
      </c>
      <c r="O308" s="4"/>
      <c r="P308" s="4">
        <v>99.438299999999998</v>
      </c>
      <c r="Q308" s="4">
        <v>73.595385601367227</v>
      </c>
    </row>
    <row r="309" spans="1:17" x14ac:dyDescent="0.2">
      <c r="A309" s="3" t="s">
        <v>1082</v>
      </c>
      <c r="B309" s="3" t="s">
        <v>20</v>
      </c>
      <c r="C309" s="3"/>
      <c r="D309" s="4">
        <v>50.89</v>
      </c>
      <c r="E309" s="4">
        <v>1.0039</v>
      </c>
      <c r="F309" s="4">
        <v>2.83</v>
      </c>
      <c r="G309" s="4">
        <v>9.94</v>
      </c>
      <c r="H309" s="4">
        <v>0.22559999999999999</v>
      </c>
      <c r="I309" s="4">
        <v>15.62</v>
      </c>
      <c r="J309" s="4">
        <v>18.850000000000001</v>
      </c>
      <c r="K309" s="4">
        <v>0.28789999999999999</v>
      </c>
      <c r="L309" s="4"/>
      <c r="M309" s="4">
        <v>1.2699999999999999E-2</v>
      </c>
      <c r="N309" s="4">
        <v>0</v>
      </c>
      <c r="O309" s="4"/>
      <c r="P309" s="4">
        <v>99.6601</v>
      </c>
      <c r="Q309" s="4">
        <v>73.703154774507723</v>
      </c>
    </row>
    <row r="310" spans="1:17" x14ac:dyDescent="0.2">
      <c r="A310" s="3" t="s">
        <v>1083</v>
      </c>
      <c r="B310" s="3" t="s">
        <v>20</v>
      </c>
      <c r="C310" s="3"/>
      <c r="D310" s="4">
        <v>50.88</v>
      </c>
      <c r="E310" s="4">
        <v>0.99180000000000001</v>
      </c>
      <c r="F310" s="4">
        <v>2.83</v>
      </c>
      <c r="G310" s="4">
        <v>9.9</v>
      </c>
      <c r="H310" s="4">
        <v>0.24</v>
      </c>
      <c r="I310" s="4">
        <v>15.54</v>
      </c>
      <c r="J310" s="4">
        <v>18.88</v>
      </c>
      <c r="K310" s="4">
        <v>0.30480000000000002</v>
      </c>
      <c r="L310" s="4"/>
      <c r="M310" s="4">
        <v>1.14E-2</v>
      </c>
      <c r="N310" s="4">
        <v>1.7000000000000001E-2</v>
      </c>
      <c r="O310" s="4"/>
      <c r="P310" s="4">
        <v>99.594999999999999</v>
      </c>
      <c r="Q310" s="4">
        <v>73.681972789115633</v>
      </c>
    </row>
    <row r="311" spans="1:17" x14ac:dyDescent="0.2">
      <c r="A311" s="3" t="s">
        <v>1084</v>
      </c>
      <c r="B311" s="3" t="s">
        <v>20</v>
      </c>
      <c r="C311" s="3"/>
      <c r="D311" s="4">
        <v>51.09</v>
      </c>
      <c r="E311" s="4">
        <v>0.94969999999999999</v>
      </c>
      <c r="F311" s="4">
        <v>2.85</v>
      </c>
      <c r="G311" s="4">
        <v>9.84</v>
      </c>
      <c r="H311" s="4">
        <v>0.19739999999999999</v>
      </c>
      <c r="I311" s="4">
        <v>15.65</v>
      </c>
      <c r="J311" s="4">
        <v>18.940000000000001</v>
      </c>
      <c r="K311" s="4">
        <v>0.30309999999999998</v>
      </c>
      <c r="L311" s="4"/>
      <c r="M311" s="4">
        <v>8.0999999999999996E-3</v>
      </c>
      <c r="N311" s="4">
        <v>2.01E-2</v>
      </c>
      <c r="O311" s="4"/>
      <c r="P311" s="4">
        <v>99.848399999999998</v>
      </c>
      <c r="Q311" s="4">
        <v>73.92136025504783</v>
      </c>
    </row>
    <row r="312" spans="1:17" x14ac:dyDescent="0.2">
      <c r="A312" s="3" t="s">
        <v>1085</v>
      </c>
      <c r="B312" s="3" t="s">
        <v>20</v>
      </c>
      <c r="C312" s="3"/>
      <c r="D312" s="4">
        <v>50.86</v>
      </c>
      <c r="E312" s="4">
        <v>1.0557000000000001</v>
      </c>
      <c r="F312" s="4">
        <v>2.88</v>
      </c>
      <c r="G312" s="4">
        <v>9.9499999999999993</v>
      </c>
      <c r="H312" s="4">
        <v>0.25409999999999999</v>
      </c>
      <c r="I312" s="4">
        <v>15.66</v>
      </c>
      <c r="J312" s="4">
        <v>18.88</v>
      </c>
      <c r="K312" s="4">
        <v>0.29120000000000001</v>
      </c>
      <c r="L312" s="4"/>
      <c r="M312" s="4">
        <v>0</v>
      </c>
      <c r="N312" s="4">
        <v>2.5000000000000001E-3</v>
      </c>
      <c r="O312" s="4"/>
      <c r="P312" s="4">
        <v>99.833500000000001</v>
      </c>
      <c r="Q312" s="4">
        <v>73.725407235032776</v>
      </c>
    </row>
    <row r="313" spans="1:17" x14ac:dyDescent="0.2">
      <c r="A313" s="3" t="s">
        <v>1086</v>
      </c>
      <c r="B313" s="3" t="s">
        <v>20</v>
      </c>
      <c r="C313" s="3"/>
      <c r="D313" s="4">
        <v>50.3</v>
      </c>
      <c r="E313" s="4">
        <v>1.3016000000000001</v>
      </c>
      <c r="F313" s="4">
        <v>3.32</v>
      </c>
      <c r="G313" s="4">
        <v>10.47</v>
      </c>
      <c r="H313" s="4">
        <v>0.24490000000000001</v>
      </c>
      <c r="I313" s="4">
        <v>15.62</v>
      </c>
      <c r="J313" s="4">
        <v>18.39</v>
      </c>
      <c r="K313" s="4">
        <v>0.31669999999999998</v>
      </c>
      <c r="L313" s="4"/>
      <c r="M313" s="4">
        <v>2.41E-2</v>
      </c>
      <c r="N313" s="4">
        <v>5.0000000000000001E-3</v>
      </c>
      <c r="O313" s="4"/>
      <c r="P313" s="4">
        <v>99.9923</v>
      </c>
      <c r="Q313" s="4">
        <v>72.664576802507824</v>
      </c>
    </row>
    <row r="314" spans="1:17" x14ac:dyDescent="0.2">
      <c r="A314" s="3" t="s">
        <v>1087</v>
      </c>
      <c r="B314" s="3" t="s">
        <v>20</v>
      </c>
      <c r="C314" s="3"/>
      <c r="D314" s="4">
        <v>50.59</v>
      </c>
      <c r="E314" s="4">
        <v>1.2199</v>
      </c>
      <c r="F314" s="4">
        <v>3.19</v>
      </c>
      <c r="G314" s="4">
        <v>10.26</v>
      </c>
      <c r="H314" s="4">
        <v>0.24940000000000001</v>
      </c>
      <c r="I314" s="4">
        <v>15.57</v>
      </c>
      <c r="J314" s="4">
        <v>18.71</v>
      </c>
      <c r="K314" s="4">
        <v>0.31569999999999998</v>
      </c>
      <c r="L314" s="4"/>
      <c r="M314" s="4">
        <v>0</v>
      </c>
      <c r="N314" s="4">
        <v>0</v>
      </c>
      <c r="O314" s="4"/>
      <c r="P314" s="4">
        <v>100.105</v>
      </c>
      <c r="Q314" s="4">
        <v>73.0054875474884</v>
      </c>
    </row>
    <row r="315" spans="1:17" x14ac:dyDescent="0.2">
      <c r="A315" s="3" t="s">
        <v>1088</v>
      </c>
      <c r="B315" s="3" t="s">
        <v>20</v>
      </c>
      <c r="C315" s="3"/>
      <c r="D315" s="4">
        <v>50.63</v>
      </c>
      <c r="E315" s="4">
        <v>1.2241</v>
      </c>
      <c r="F315" s="4">
        <v>3.22</v>
      </c>
      <c r="G315" s="4">
        <v>10.16</v>
      </c>
      <c r="H315" s="4">
        <v>0.22470000000000001</v>
      </c>
      <c r="I315" s="4">
        <v>15.52</v>
      </c>
      <c r="J315" s="4">
        <v>18.78</v>
      </c>
      <c r="K315" s="4">
        <v>0.31359999999999999</v>
      </c>
      <c r="L315" s="4"/>
      <c r="M315" s="4">
        <v>2.63E-2</v>
      </c>
      <c r="N315" s="4">
        <v>0</v>
      </c>
      <c r="O315" s="4"/>
      <c r="P315" s="4">
        <v>100.09869999999999</v>
      </c>
      <c r="Q315" s="4">
        <v>73.132427843803057</v>
      </c>
    </row>
    <row r="316" spans="1:17" x14ac:dyDescent="0.2">
      <c r="A316" s="3" t="s">
        <v>1089</v>
      </c>
      <c r="B316" s="3" t="s">
        <v>20</v>
      </c>
      <c r="C316" s="3"/>
      <c r="D316" s="4">
        <v>49.84</v>
      </c>
      <c r="E316" s="4">
        <v>1.2545999999999999</v>
      </c>
      <c r="F316" s="4">
        <v>3.76</v>
      </c>
      <c r="G316" s="4">
        <v>10.57</v>
      </c>
      <c r="H316" s="4">
        <v>0.24049999999999999</v>
      </c>
      <c r="I316" s="4">
        <v>15.21</v>
      </c>
      <c r="J316" s="4">
        <v>18.5</v>
      </c>
      <c r="K316" s="4">
        <v>0.33079999999999998</v>
      </c>
      <c r="L316" s="4"/>
      <c r="M316" s="4">
        <v>1.49E-2</v>
      </c>
      <c r="N316" s="4">
        <v>0</v>
      </c>
      <c r="O316" s="4"/>
      <c r="P316" s="4">
        <v>99.720799999999997</v>
      </c>
      <c r="Q316" s="4">
        <v>71.951735817104151</v>
      </c>
    </row>
    <row r="317" spans="1:17" x14ac:dyDescent="0.2">
      <c r="A317" s="3" t="s">
        <v>1090</v>
      </c>
      <c r="B317" s="3" t="s">
        <v>20</v>
      </c>
      <c r="C317" s="3"/>
      <c r="D317" s="4">
        <v>50.34</v>
      </c>
      <c r="E317" s="4">
        <v>1.2133</v>
      </c>
      <c r="F317" s="4">
        <v>3.23</v>
      </c>
      <c r="G317" s="4">
        <v>10.14</v>
      </c>
      <c r="H317" s="4">
        <v>0.2019</v>
      </c>
      <c r="I317" s="4">
        <v>15.25</v>
      </c>
      <c r="J317" s="4">
        <v>19.100000000000001</v>
      </c>
      <c r="K317" s="4">
        <v>0.30869999999999997</v>
      </c>
      <c r="L317" s="4"/>
      <c r="M317" s="4">
        <v>7.1000000000000004E-3</v>
      </c>
      <c r="N317" s="4">
        <v>1.14E-2</v>
      </c>
      <c r="O317" s="4"/>
      <c r="P317" s="4">
        <v>99.802400000000006</v>
      </c>
      <c r="Q317" s="4">
        <v>72.826552462526763</v>
      </c>
    </row>
    <row r="318" spans="1:17" x14ac:dyDescent="0.2">
      <c r="A318" s="3" t="s">
        <v>1091</v>
      </c>
      <c r="B318" s="3" t="s">
        <v>20</v>
      </c>
      <c r="C318" s="3"/>
      <c r="D318" s="4">
        <v>49.57</v>
      </c>
      <c r="E318" s="4">
        <v>1.0770999999999999</v>
      </c>
      <c r="F318" s="4">
        <v>2.77</v>
      </c>
      <c r="G318" s="4">
        <v>9.76</v>
      </c>
      <c r="H318" s="4">
        <v>0.2303</v>
      </c>
      <c r="I318" s="4">
        <v>15.55</v>
      </c>
      <c r="J318" s="4">
        <v>18.899999999999999</v>
      </c>
      <c r="K318" s="4">
        <v>0.31979999999999997</v>
      </c>
      <c r="L318" s="4"/>
      <c r="M318" s="4">
        <v>1.0200000000000001E-2</v>
      </c>
      <c r="N318" s="4">
        <v>1.9E-2</v>
      </c>
      <c r="O318" s="4"/>
      <c r="P318" s="4">
        <v>98.206400000000002</v>
      </c>
      <c r="Q318" s="4">
        <v>73.966855464652824</v>
      </c>
    </row>
    <row r="319" spans="1:17" x14ac:dyDescent="0.2">
      <c r="A319" s="3" t="s">
        <v>655</v>
      </c>
      <c r="B319" s="3" t="s">
        <v>20</v>
      </c>
      <c r="C319" s="3"/>
      <c r="D319" s="4">
        <v>48.83</v>
      </c>
      <c r="E319" s="4">
        <v>1.6134999999999999</v>
      </c>
      <c r="F319" s="4">
        <v>5.08</v>
      </c>
      <c r="G319" s="4">
        <v>10.17</v>
      </c>
      <c r="H319" s="4">
        <v>0.2248</v>
      </c>
      <c r="I319" s="4">
        <v>15.11</v>
      </c>
      <c r="J319" s="4">
        <v>18.29</v>
      </c>
      <c r="K319" s="4">
        <v>0.2762</v>
      </c>
      <c r="L319" s="4"/>
      <c r="M319" s="4">
        <v>5.6599999999999998E-2</v>
      </c>
      <c r="N319" s="4">
        <v>2.12E-2</v>
      </c>
      <c r="O319" s="4"/>
      <c r="P319" s="4">
        <v>99.672300000000007</v>
      </c>
      <c r="Q319" s="4">
        <v>72.590361445783131</v>
      </c>
    </row>
    <row r="320" spans="1:17" x14ac:dyDescent="0.2">
      <c r="A320" s="3" t="s">
        <v>656</v>
      </c>
      <c r="B320" s="3" t="s">
        <v>20</v>
      </c>
      <c r="C320" s="3"/>
      <c r="D320" s="4">
        <v>52.36</v>
      </c>
      <c r="E320" s="4">
        <v>0.76639999999999997</v>
      </c>
      <c r="F320" s="4">
        <v>2.09</v>
      </c>
      <c r="G320" s="4">
        <v>9.01</v>
      </c>
      <c r="H320" s="4">
        <v>0.19889999999999999</v>
      </c>
      <c r="I320" s="4">
        <v>16.89</v>
      </c>
      <c r="J320" s="4">
        <v>18.7</v>
      </c>
      <c r="K320" s="4">
        <v>0.19939999999999999</v>
      </c>
      <c r="L320" s="4"/>
      <c r="M320" s="4">
        <v>6.0199999999999997E-2</v>
      </c>
      <c r="N320" s="4">
        <v>3.0999999999999999E-3</v>
      </c>
      <c r="O320" s="4"/>
      <c r="P320" s="4">
        <v>100.27800000000001</v>
      </c>
      <c r="Q320" s="4">
        <v>76.969320066335001</v>
      </c>
    </row>
    <row r="321" spans="1:17" x14ac:dyDescent="0.2">
      <c r="A321" s="3" t="s">
        <v>657</v>
      </c>
      <c r="B321" s="3" t="s">
        <v>20</v>
      </c>
      <c r="C321" s="3"/>
      <c r="D321" s="4">
        <v>52.49</v>
      </c>
      <c r="E321" s="4">
        <v>0.68799999999999994</v>
      </c>
      <c r="F321" s="4">
        <v>2.0499999999999998</v>
      </c>
      <c r="G321" s="4">
        <v>8.1999999999999993</v>
      </c>
      <c r="H321" s="4">
        <v>0.1991</v>
      </c>
      <c r="I321" s="4">
        <v>16.54</v>
      </c>
      <c r="J321" s="4">
        <v>19.78</v>
      </c>
      <c r="K321" s="4">
        <v>0.20269999999999999</v>
      </c>
      <c r="L321" s="4"/>
      <c r="M321" s="4">
        <v>6.4699999999999994E-2</v>
      </c>
      <c r="N321" s="4">
        <v>0</v>
      </c>
      <c r="O321" s="4"/>
      <c r="P321" s="4">
        <v>100.2145</v>
      </c>
      <c r="Q321" s="4">
        <v>78.244028405422853</v>
      </c>
    </row>
    <row r="322" spans="1:17" x14ac:dyDescent="0.2">
      <c r="A322" s="3" t="s">
        <v>658</v>
      </c>
      <c r="B322" s="3" t="s">
        <v>20</v>
      </c>
      <c r="C322" s="3"/>
      <c r="D322" s="4">
        <v>50.25</v>
      </c>
      <c r="E322" s="4">
        <v>1.2179</v>
      </c>
      <c r="F322" s="4">
        <v>4.09</v>
      </c>
      <c r="G322" s="4">
        <v>9.02</v>
      </c>
      <c r="H322" s="4">
        <v>0.21279999999999999</v>
      </c>
      <c r="I322" s="4">
        <v>15.09</v>
      </c>
      <c r="J322" s="4">
        <v>20.03</v>
      </c>
      <c r="K322" s="4">
        <v>0.29260000000000003</v>
      </c>
      <c r="L322" s="4"/>
      <c r="M322" s="4">
        <v>6.5500000000000003E-2</v>
      </c>
      <c r="N322" s="4">
        <v>1.52E-2</v>
      </c>
      <c r="O322" s="4"/>
      <c r="P322" s="4">
        <v>100.28400000000001</v>
      </c>
      <c r="Q322" s="4">
        <v>74.893521631921089</v>
      </c>
    </row>
    <row r="323" spans="1:17" x14ac:dyDescent="0.2">
      <c r="A323" s="3" t="s">
        <v>659</v>
      </c>
      <c r="B323" s="3" t="s">
        <v>20</v>
      </c>
      <c r="C323" s="3"/>
      <c r="D323" s="4">
        <v>50.82</v>
      </c>
      <c r="E323" s="4">
        <v>1.0193000000000001</v>
      </c>
      <c r="F323" s="4">
        <v>3.53</v>
      </c>
      <c r="G323" s="4">
        <v>8.73</v>
      </c>
      <c r="H323" s="4">
        <v>0.18909999999999999</v>
      </c>
      <c r="I323" s="4">
        <v>15.35</v>
      </c>
      <c r="J323" s="4">
        <v>20.14</v>
      </c>
      <c r="K323" s="4">
        <v>0.27510000000000001</v>
      </c>
      <c r="L323" s="4"/>
      <c r="M323" s="4">
        <v>6.5100000000000005E-2</v>
      </c>
      <c r="N323" s="4">
        <v>3.3999999999999998E-3</v>
      </c>
      <c r="O323" s="4"/>
      <c r="P323" s="4">
        <v>100.122</v>
      </c>
      <c r="Q323" s="4">
        <v>75.825892857142861</v>
      </c>
    </row>
    <row r="324" spans="1:17" x14ac:dyDescent="0.2">
      <c r="A324" s="3" t="s">
        <v>660</v>
      </c>
      <c r="B324" s="3" t="s">
        <v>20</v>
      </c>
      <c r="C324" s="3"/>
      <c r="D324" s="4">
        <v>50.78</v>
      </c>
      <c r="E324" s="4">
        <v>1.0495000000000001</v>
      </c>
      <c r="F324" s="4">
        <v>3.32</v>
      </c>
      <c r="G324" s="4">
        <v>8.6199999999999992</v>
      </c>
      <c r="H324" s="4">
        <v>0.21709999999999999</v>
      </c>
      <c r="I324" s="4">
        <v>15.43</v>
      </c>
      <c r="J324" s="4">
        <v>20.2</v>
      </c>
      <c r="K324" s="4">
        <v>0.2762</v>
      </c>
      <c r="L324" s="4"/>
      <c r="M324" s="4">
        <v>7.3099999999999998E-2</v>
      </c>
      <c r="N324" s="4">
        <v>1.8100000000000002E-2</v>
      </c>
      <c r="O324" s="4"/>
      <c r="P324" s="4">
        <v>99.983999999999995</v>
      </c>
      <c r="Q324" s="4">
        <v>76.135351736420304</v>
      </c>
    </row>
    <row r="325" spans="1:17" x14ac:dyDescent="0.2">
      <c r="A325" s="3" t="s">
        <v>661</v>
      </c>
      <c r="B325" s="3" t="s">
        <v>20</v>
      </c>
      <c r="C325" s="3"/>
      <c r="D325" s="4">
        <v>51.22</v>
      </c>
      <c r="E325" s="4">
        <v>0.94379999999999997</v>
      </c>
      <c r="F325" s="4">
        <v>2.99</v>
      </c>
      <c r="G325" s="4">
        <v>8.1199999999999992</v>
      </c>
      <c r="H325" s="4">
        <v>0.21840000000000001</v>
      </c>
      <c r="I325" s="4">
        <v>15.58</v>
      </c>
      <c r="J325" s="4">
        <v>20.56</v>
      </c>
      <c r="K325" s="4">
        <v>0.2412</v>
      </c>
      <c r="L325" s="4"/>
      <c r="M325" s="4">
        <v>6.4699999999999994E-2</v>
      </c>
      <c r="N325" s="4">
        <v>1.8200000000000001E-2</v>
      </c>
      <c r="O325" s="4"/>
      <c r="P325" s="4">
        <v>99.956299999999999</v>
      </c>
      <c r="Q325" s="4">
        <v>77.37373737373737</v>
      </c>
    </row>
    <row r="326" spans="1:17" x14ac:dyDescent="0.2">
      <c r="A326" s="3" t="s">
        <v>662</v>
      </c>
      <c r="B326" s="3" t="s">
        <v>20</v>
      </c>
      <c r="C326" s="3"/>
      <c r="D326" s="4">
        <v>49.96</v>
      </c>
      <c r="E326" s="4">
        <v>1.2581</v>
      </c>
      <c r="F326" s="4">
        <v>4.09</v>
      </c>
      <c r="G326" s="4">
        <v>9.5399999999999991</v>
      </c>
      <c r="H326" s="4">
        <v>0.18010000000000001</v>
      </c>
      <c r="I326" s="4">
        <v>14.91</v>
      </c>
      <c r="J326" s="4">
        <v>19.89</v>
      </c>
      <c r="K326" s="4">
        <v>0.27229999999999999</v>
      </c>
      <c r="L326" s="4"/>
      <c r="M326" s="4">
        <v>4.5999999999999999E-2</v>
      </c>
      <c r="N326" s="4">
        <v>0</v>
      </c>
      <c r="O326" s="4"/>
      <c r="P326" s="4">
        <v>100.1465</v>
      </c>
      <c r="Q326" s="4">
        <v>73.583648078204845</v>
      </c>
    </row>
    <row r="327" spans="1:17" x14ac:dyDescent="0.2">
      <c r="A327" s="3" t="s">
        <v>663</v>
      </c>
      <c r="B327" s="3" t="s">
        <v>20</v>
      </c>
      <c r="C327" s="3"/>
      <c r="D327" s="4">
        <v>50.97</v>
      </c>
      <c r="E327" s="4">
        <v>1.0081</v>
      </c>
      <c r="F327" s="4">
        <v>3.25</v>
      </c>
      <c r="G327" s="4">
        <v>8.6300000000000008</v>
      </c>
      <c r="H327" s="4">
        <v>0.17349999999999999</v>
      </c>
      <c r="I327" s="4">
        <v>15.95</v>
      </c>
      <c r="J327" s="4">
        <v>19.88</v>
      </c>
      <c r="K327" s="4">
        <v>0.2437</v>
      </c>
      <c r="L327" s="4"/>
      <c r="M327" s="4">
        <v>0.1007</v>
      </c>
      <c r="N327" s="4">
        <v>5.9999999999999995E-4</v>
      </c>
      <c r="O327" s="4"/>
      <c r="P327" s="4">
        <v>100.20659999999999</v>
      </c>
      <c r="Q327" s="4">
        <v>76.715312568067958</v>
      </c>
    </row>
    <row r="328" spans="1:17" x14ac:dyDescent="0.2">
      <c r="A328" s="3" t="s">
        <v>664</v>
      </c>
      <c r="B328" s="3" t="s">
        <v>20</v>
      </c>
      <c r="C328" s="3"/>
      <c r="D328" s="4">
        <v>51.09</v>
      </c>
      <c r="E328" s="4">
        <v>1.1471</v>
      </c>
      <c r="F328" s="4">
        <v>2.94</v>
      </c>
      <c r="G328" s="4">
        <v>9.41</v>
      </c>
      <c r="H328" s="4">
        <v>0.20810000000000001</v>
      </c>
      <c r="I328" s="4">
        <v>15.55</v>
      </c>
      <c r="J328" s="4">
        <v>19.5</v>
      </c>
      <c r="K328" s="4">
        <v>0.2432</v>
      </c>
      <c r="L328" s="4"/>
      <c r="M328" s="4">
        <v>1.3599999999999999E-2</v>
      </c>
      <c r="N328" s="4">
        <v>3.1099999999999999E-2</v>
      </c>
      <c r="O328" s="4"/>
      <c r="P328" s="4">
        <v>100.1331</v>
      </c>
      <c r="Q328" s="4">
        <v>74.64788732394365</v>
      </c>
    </row>
    <row r="329" spans="1:17" x14ac:dyDescent="0.2">
      <c r="A329" s="3" t="s">
        <v>665</v>
      </c>
      <c r="B329" s="3" t="s">
        <v>20</v>
      </c>
      <c r="C329" s="3"/>
      <c r="D329" s="4">
        <v>50.24</v>
      </c>
      <c r="E329" s="4">
        <v>1.2472000000000001</v>
      </c>
      <c r="F329" s="4">
        <v>3.68</v>
      </c>
      <c r="G329" s="4">
        <v>10.31</v>
      </c>
      <c r="H329" s="4">
        <v>0.21049999999999999</v>
      </c>
      <c r="I329" s="4">
        <v>15.15</v>
      </c>
      <c r="J329" s="4">
        <v>18.71</v>
      </c>
      <c r="K329" s="4">
        <v>0.27960000000000002</v>
      </c>
      <c r="L329" s="4"/>
      <c r="M329" s="4">
        <v>5.2999999999999999E-2</v>
      </c>
      <c r="N329" s="4">
        <v>2.5899999999999999E-2</v>
      </c>
      <c r="O329" s="4"/>
      <c r="P329" s="4">
        <v>99.906199999999998</v>
      </c>
      <c r="Q329" s="4">
        <v>72.372372372372368</v>
      </c>
    </row>
    <row r="330" spans="1:17" x14ac:dyDescent="0.2">
      <c r="A330" s="3" t="s">
        <v>666</v>
      </c>
      <c r="B330" s="3" t="s">
        <v>20</v>
      </c>
      <c r="C330" s="3"/>
      <c r="D330" s="3">
        <v>50.62</v>
      </c>
      <c r="E330" s="3">
        <v>1.1902999999999999</v>
      </c>
      <c r="F330" s="3">
        <v>3.32</v>
      </c>
      <c r="G330" s="3">
        <v>9.24</v>
      </c>
      <c r="H330" s="3">
        <v>0.1905</v>
      </c>
      <c r="I330" s="3">
        <v>15.23</v>
      </c>
      <c r="J330" s="3">
        <v>19.68</v>
      </c>
      <c r="K330" s="3">
        <v>0.25330000000000003</v>
      </c>
      <c r="L330" s="3"/>
      <c r="M330" s="3">
        <v>5.0700000000000002E-2</v>
      </c>
      <c r="N330" s="3">
        <v>0</v>
      </c>
      <c r="O330" s="3"/>
      <c r="P330" s="3">
        <v>99.774799999999999</v>
      </c>
      <c r="Q330" s="4">
        <v>74.619960343688035</v>
      </c>
    </row>
    <row r="331" spans="1:17" x14ac:dyDescent="0.2">
      <c r="A331" s="3" t="s">
        <v>1093</v>
      </c>
      <c r="B331" s="3" t="s">
        <v>1094</v>
      </c>
      <c r="C331" s="3" t="s">
        <v>1095</v>
      </c>
      <c r="D331" s="4">
        <v>50.066000000000003</v>
      </c>
      <c r="E331" s="4">
        <v>1.0409999999999999</v>
      </c>
      <c r="F331" s="4">
        <v>3.423</v>
      </c>
      <c r="G331" s="4">
        <v>8.4420000000000002</v>
      </c>
      <c r="H331" s="4">
        <v>0.219</v>
      </c>
      <c r="I331" s="4">
        <v>15.385999999999999</v>
      </c>
      <c r="J331" s="4">
        <v>20.341999999999999</v>
      </c>
      <c r="K331" s="4">
        <v>0.35</v>
      </c>
      <c r="L331" s="4">
        <v>0</v>
      </c>
      <c r="M331" s="4">
        <v>0.124</v>
      </c>
      <c r="N331" s="4">
        <v>3.1E-2</v>
      </c>
      <c r="O331" s="4">
        <v>0</v>
      </c>
      <c r="P331" s="4">
        <f>SUM(D331:O331)</f>
        <v>99.423999999999992</v>
      </c>
      <c r="Q331" s="4">
        <v>76.463754117354739</v>
      </c>
    </row>
    <row r="332" spans="1:17" x14ac:dyDescent="0.2">
      <c r="A332" s="3" t="s">
        <v>1096</v>
      </c>
      <c r="B332" s="3" t="s">
        <v>1094</v>
      </c>
      <c r="C332" s="3" t="s">
        <v>1095</v>
      </c>
      <c r="D332" s="4">
        <v>52.064</v>
      </c>
      <c r="E332" s="4">
        <v>0.64900000000000002</v>
      </c>
      <c r="F332" s="4">
        <v>2.4260000000000002</v>
      </c>
      <c r="G332" s="4">
        <v>6.2629999999999999</v>
      </c>
      <c r="H332" s="4">
        <v>0.16400000000000001</v>
      </c>
      <c r="I332" s="4">
        <v>17.126000000000001</v>
      </c>
      <c r="J332" s="4">
        <v>20.919</v>
      </c>
      <c r="K332" s="4">
        <v>0.24299999999999999</v>
      </c>
      <c r="L332" s="4">
        <v>0</v>
      </c>
      <c r="M332" s="4">
        <v>0.26800000000000002</v>
      </c>
      <c r="N332" s="4">
        <v>5.7000000000000002E-2</v>
      </c>
      <c r="O332" s="4">
        <v>6.6000000000000003E-2</v>
      </c>
      <c r="P332" s="4">
        <f t="shared" ref="P332:P361" si="0">SUM(D332:O332)</f>
        <v>100.245</v>
      </c>
      <c r="Q332" s="4">
        <v>82.976672865926076</v>
      </c>
    </row>
    <row r="333" spans="1:17" x14ac:dyDescent="0.2">
      <c r="A333" s="3" t="s">
        <v>1097</v>
      </c>
      <c r="B333" s="3" t="s">
        <v>1094</v>
      </c>
      <c r="C333" s="3" t="s">
        <v>1095</v>
      </c>
      <c r="D333" s="4">
        <v>50.68</v>
      </c>
      <c r="E333" s="4">
        <v>0.78600000000000003</v>
      </c>
      <c r="F333" s="4">
        <v>3.3410000000000002</v>
      </c>
      <c r="G333" s="4">
        <v>6.3330000000000002</v>
      </c>
      <c r="H333" s="4">
        <v>0.14899999999999999</v>
      </c>
      <c r="I333" s="4">
        <v>16.186</v>
      </c>
      <c r="J333" s="4">
        <v>21.343</v>
      </c>
      <c r="K333" s="4">
        <v>0.315</v>
      </c>
      <c r="L333" s="4">
        <v>8.0000000000000002E-3</v>
      </c>
      <c r="M333" s="4">
        <v>0.36899999999999999</v>
      </c>
      <c r="N333" s="4">
        <v>1.7000000000000001E-2</v>
      </c>
      <c r="O333" s="4">
        <v>0.107</v>
      </c>
      <c r="P333" s="4">
        <f t="shared" si="0"/>
        <v>99.633999999999986</v>
      </c>
      <c r="Q333" s="4">
        <v>82.000908928985282</v>
      </c>
    </row>
    <row r="334" spans="1:17" x14ac:dyDescent="0.2">
      <c r="A334" s="3" t="s">
        <v>1098</v>
      </c>
      <c r="B334" s="3" t="s">
        <v>1094</v>
      </c>
      <c r="C334" s="3" t="s">
        <v>1095</v>
      </c>
      <c r="D334" s="4">
        <v>50.33</v>
      </c>
      <c r="E334" s="4">
        <v>0.97199999999999998</v>
      </c>
      <c r="F334" s="4">
        <v>2.653</v>
      </c>
      <c r="G334" s="4">
        <v>8.9489999999999998</v>
      </c>
      <c r="H334" s="4">
        <v>0.21</v>
      </c>
      <c r="I334" s="4">
        <v>15.874000000000001</v>
      </c>
      <c r="J334" s="4">
        <v>20.193999999999999</v>
      </c>
      <c r="K334" s="4">
        <v>0.38100000000000001</v>
      </c>
      <c r="L334" s="4">
        <v>0</v>
      </c>
      <c r="M334" s="4">
        <v>0</v>
      </c>
      <c r="N334" s="4">
        <v>2.5999999999999999E-2</v>
      </c>
      <c r="O334" s="4">
        <v>4.9000000000000002E-2</v>
      </c>
      <c r="P334" s="4">
        <f t="shared" si="0"/>
        <v>99.638000000000005</v>
      </c>
      <c r="Q334" s="4">
        <v>75.972587421154685</v>
      </c>
    </row>
    <row r="335" spans="1:17" x14ac:dyDescent="0.2">
      <c r="A335" s="3" t="s">
        <v>1099</v>
      </c>
      <c r="B335" s="3" t="s">
        <v>1094</v>
      </c>
      <c r="C335" s="3" t="s">
        <v>1095</v>
      </c>
      <c r="D335" s="4">
        <v>50.46</v>
      </c>
      <c r="E335" s="4">
        <v>0.90900000000000003</v>
      </c>
      <c r="F335" s="4">
        <v>2.1669999999999998</v>
      </c>
      <c r="G335" s="4">
        <v>9.0050000000000008</v>
      </c>
      <c r="H335" s="4">
        <v>0.28399999999999997</v>
      </c>
      <c r="I335" s="4">
        <v>15.625999999999999</v>
      </c>
      <c r="J335" s="4">
        <v>19.818999999999999</v>
      </c>
      <c r="K335" s="4">
        <v>0.253</v>
      </c>
      <c r="L335" s="4">
        <v>0</v>
      </c>
      <c r="M335" s="4">
        <v>0</v>
      </c>
      <c r="N335" s="4">
        <v>1.9E-2</v>
      </c>
      <c r="O335" s="4">
        <v>0</v>
      </c>
      <c r="P335" s="4">
        <f t="shared" si="0"/>
        <v>98.542000000000016</v>
      </c>
      <c r="Q335" s="4">
        <v>75.568987890110989</v>
      </c>
    </row>
    <row r="336" spans="1:17" x14ac:dyDescent="0.2">
      <c r="A336" s="3" t="s">
        <v>1100</v>
      </c>
      <c r="B336" s="3" t="s">
        <v>1094</v>
      </c>
      <c r="C336" s="3" t="s">
        <v>1095</v>
      </c>
      <c r="D336" s="4">
        <v>50.106000000000002</v>
      </c>
      <c r="E336" s="4">
        <v>1.161</v>
      </c>
      <c r="F336" s="4">
        <v>3.1840000000000002</v>
      </c>
      <c r="G336" s="4">
        <v>9.2240000000000002</v>
      </c>
      <c r="H336" s="4">
        <v>0.186</v>
      </c>
      <c r="I336" s="4">
        <v>15.222</v>
      </c>
      <c r="J336" s="4">
        <v>20.120999999999999</v>
      </c>
      <c r="K336" s="4">
        <v>0.35199999999999998</v>
      </c>
      <c r="L336" s="4">
        <v>0</v>
      </c>
      <c r="M336" s="4">
        <v>0</v>
      </c>
      <c r="N336" s="4">
        <v>0.03</v>
      </c>
      <c r="O336" s="4">
        <v>0</v>
      </c>
      <c r="P336" s="4">
        <f t="shared" si="0"/>
        <v>99.585999999999999</v>
      </c>
      <c r="Q336" s="4">
        <v>74.629890694919311</v>
      </c>
    </row>
    <row r="337" spans="1:17" x14ac:dyDescent="0.2">
      <c r="A337" s="3" t="s">
        <v>1101</v>
      </c>
      <c r="B337" s="3" t="s">
        <v>1094</v>
      </c>
      <c r="C337" s="3" t="s">
        <v>1095</v>
      </c>
      <c r="D337" s="4">
        <v>49.765999999999998</v>
      </c>
      <c r="E337" s="4">
        <v>1.081</v>
      </c>
      <c r="F337" s="4">
        <v>3.1549999999999998</v>
      </c>
      <c r="G337" s="4">
        <v>9.1389999999999993</v>
      </c>
      <c r="H337" s="4">
        <v>0.19</v>
      </c>
      <c r="I337" s="4">
        <v>15.223000000000001</v>
      </c>
      <c r="J337" s="4">
        <v>20.324999999999999</v>
      </c>
      <c r="K337" s="4">
        <v>0.33900000000000002</v>
      </c>
      <c r="L337" s="4">
        <v>5.0000000000000001E-3</v>
      </c>
      <c r="M337" s="4">
        <v>5.6000000000000001E-2</v>
      </c>
      <c r="N337" s="4">
        <v>0</v>
      </c>
      <c r="O337" s="4">
        <v>0</v>
      </c>
      <c r="P337" s="4">
        <f t="shared" si="0"/>
        <v>99.278999999999996</v>
      </c>
      <c r="Q337" s="4">
        <v>74.806013280212937</v>
      </c>
    </row>
    <row r="338" spans="1:17" x14ac:dyDescent="0.2">
      <c r="A338" s="3" t="s">
        <v>1102</v>
      </c>
      <c r="B338" s="3" t="s">
        <v>1094</v>
      </c>
      <c r="C338" s="3" t="s">
        <v>1095</v>
      </c>
      <c r="D338" s="4">
        <v>50.564</v>
      </c>
      <c r="E338" s="4">
        <v>0.98399999999999999</v>
      </c>
      <c r="F338" s="4">
        <v>2.8570000000000002</v>
      </c>
      <c r="G338" s="4">
        <v>9.32</v>
      </c>
      <c r="H338" s="4">
        <v>0.24299999999999999</v>
      </c>
      <c r="I338" s="4">
        <v>15.315</v>
      </c>
      <c r="J338" s="4">
        <v>19.936</v>
      </c>
      <c r="K338" s="4">
        <v>0.34399999999999997</v>
      </c>
      <c r="L338" s="4">
        <v>0</v>
      </c>
      <c r="M338" s="4">
        <v>0</v>
      </c>
      <c r="N338" s="4">
        <v>1.0999999999999999E-2</v>
      </c>
      <c r="O338" s="4">
        <v>2.7E-2</v>
      </c>
      <c r="P338" s="4">
        <f t="shared" si="0"/>
        <v>99.600999999999985</v>
      </c>
      <c r="Q338" s="4">
        <v>74.549094427695977</v>
      </c>
    </row>
    <row r="339" spans="1:17" x14ac:dyDescent="0.2">
      <c r="A339" s="3" t="s">
        <v>1103</v>
      </c>
      <c r="B339" s="3" t="s">
        <v>1094</v>
      </c>
      <c r="C339" s="3" t="s">
        <v>1095</v>
      </c>
      <c r="D339" s="4">
        <v>49.624000000000002</v>
      </c>
      <c r="E339" s="4">
        <v>1.18</v>
      </c>
      <c r="F339" s="4">
        <v>3.29</v>
      </c>
      <c r="G339" s="4">
        <v>9</v>
      </c>
      <c r="H339" s="4">
        <v>0.193</v>
      </c>
      <c r="I339" s="4">
        <v>15.369</v>
      </c>
      <c r="J339" s="4">
        <v>20.241</v>
      </c>
      <c r="K339" s="4">
        <v>0.40300000000000002</v>
      </c>
      <c r="L339" s="4">
        <v>8.9999999999999993E-3</v>
      </c>
      <c r="M339" s="4">
        <v>8.8999999999999996E-2</v>
      </c>
      <c r="N339" s="4">
        <v>1.7000000000000001E-2</v>
      </c>
      <c r="O339" s="4">
        <v>2.9000000000000001E-2</v>
      </c>
      <c r="P339" s="4">
        <f t="shared" si="0"/>
        <v>99.444000000000003</v>
      </c>
      <c r="Q339" s="4">
        <v>75.271857776014286</v>
      </c>
    </row>
    <row r="340" spans="1:17" x14ac:dyDescent="0.2">
      <c r="A340" s="3" t="s">
        <v>1104</v>
      </c>
      <c r="B340" s="3" t="s">
        <v>1094</v>
      </c>
      <c r="C340" s="3" t="s">
        <v>1095</v>
      </c>
      <c r="D340" s="4">
        <v>50.856999999999999</v>
      </c>
      <c r="E340" s="4">
        <v>0.89900000000000002</v>
      </c>
      <c r="F340" s="4">
        <v>2.2789999999999999</v>
      </c>
      <c r="G340" s="4">
        <v>9.5779999999999994</v>
      </c>
      <c r="H340" s="4">
        <v>0.34300000000000003</v>
      </c>
      <c r="I340" s="4">
        <v>16.091000000000001</v>
      </c>
      <c r="J340" s="4">
        <v>19.495999999999999</v>
      </c>
      <c r="K340" s="4">
        <v>0.28299999999999997</v>
      </c>
      <c r="L340" s="4">
        <v>2.3E-2</v>
      </c>
      <c r="M340" s="4">
        <v>0</v>
      </c>
      <c r="N340" s="4">
        <v>4.3999999999999997E-2</v>
      </c>
      <c r="O340" s="4">
        <v>0</v>
      </c>
      <c r="P340" s="4">
        <f t="shared" si="0"/>
        <v>99.892999999999986</v>
      </c>
      <c r="Q340" s="4">
        <v>74.966525258869964</v>
      </c>
    </row>
    <row r="341" spans="1:17" x14ac:dyDescent="0.2">
      <c r="A341" s="3" t="s">
        <v>1105</v>
      </c>
      <c r="B341" s="3" t="s">
        <v>1094</v>
      </c>
      <c r="C341" s="3" t="s">
        <v>1095</v>
      </c>
      <c r="D341" s="4">
        <v>50.143999999999998</v>
      </c>
      <c r="E341" s="4">
        <v>1.1279999999999999</v>
      </c>
      <c r="F341" s="4">
        <v>3.9129999999999998</v>
      </c>
      <c r="G341" s="4">
        <v>7.4779999999999998</v>
      </c>
      <c r="H341" s="4">
        <v>0.23699999999999999</v>
      </c>
      <c r="I341" s="4">
        <v>15.929</v>
      </c>
      <c r="J341" s="4">
        <v>20.988</v>
      </c>
      <c r="K341" s="4">
        <v>0.313</v>
      </c>
      <c r="L341" s="4">
        <v>8.0000000000000002E-3</v>
      </c>
      <c r="M341" s="4">
        <v>0.19400000000000001</v>
      </c>
      <c r="N341" s="4">
        <v>0.11600000000000001</v>
      </c>
      <c r="O341" s="4">
        <v>0</v>
      </c>
      <c r="P341" s="4">
        <f t="shared" si="0"/>
        <v>100.44799999999999</v>
      </c>
      <c r="Q341" s="4">
        <v>79.153656618197559</v>
      </c>
    </row>
    <row r="342" spans="1:17" x14ac:dyDescent="0.2">
      <c r="A342" s="3" t="s">
        <v>1106</v>
      </c>
      <c r="B342" s="3" t="s">
        <v>1094</v>
      </c>
      <c r="C342" s="3" t="s">
        <v>1095</v>
      </c>
      <c r="D342" s="4">
        <v>50.686</v>
      </c>
      <c r="E342" s="4">
        <v>0.99399999999999999</v>
      </c>
      <c r="F342" s="4">
        <v>2.5430000000000001</v>
      </c>
      <c r="G342" s="4">
        <v>9.0079999999999991</v>
      </c>
      <c r="H342" s="4">
        <v>0.249</v>
      </c>
      <c r="I342" s="4">
        <v>15.87</v>
      </c>
      <c r="J342" s="4">
        <v>20.109000000000002</v>
      </c>
      <c r="K342" s="4">
        <v>0.3</v>
      </c>
      <c r="L342" s="4">
        <v>2.5000000000000001E-2</v>
      </c>
      <c r="M342" s="4">
        <v>0</v>
      </c>
      <c r="N342" s="4">
        <v>6.0999999999999999E-2</v>
      </c>
      <c r="O342" s="4">
        <v>8.0000000000000002E-3</v>
      </c>
      <c r="P342" s="4">
        <f t="shared" si="0"/>
        <v>99.853000000000009</v>
      </c>
      <c r="Q342" s="4">
        <v>75.847812699334256</v>
      </c>
    </row>
    <row r="343" spans="1:17" x14ac:dyDescent="0.2">
      <c r="A343" s="3" t="s">
        <v>1107</v>
      </c>
      <c r="B343" s="3" t="s">
        <v>1094</v>
      </c>
      <c r="C343" s="3" t="s">
        <v>1095</v>
      </c>
      <c r="D343" s="4">
        <v>50.281999999999996</v>
      </c>
      <c r="E343" s="4">
        <v>1.161</v>
      </c>
      <c r="F343" s="4">
        <v>2.83</v>
      </c>
      <c r="G343" s="4">
        <v>8.9109999999999996</v>
      </c>
      <c r="H343" s="4">
        <v>0.20799999999999999</v>
      </c>
      <c r="I343" s="4">
        <v>15.368</v>
      </c>
      <c r="J343" s="4">
        <v>20.678999999999998</v>
      </c>
      <c r="K343" s="4">
        <v>0.36899999999999999</v>
      </c>
      <c r="L343" s="4">
        <v>1.2999999999999999E-2</v>
      </c>
      <c r="M343" s="4">
        <v>1.7999999999999999E-2</v>
      </c>
      <c r="N343" s="4">
        <v>0</v>
      </c>
      <c r="O343" s="4">
        <v>5.3999999999999999E-2</v>
      </c>
      <c r="P343" s="4">
        <f t="shared" si="0"/>
        <v>99.893000000000001</v>
      </c>
      <c r="Q343" s="4">
        <v>75.455169088762645</v>
      </c>
    </row>
    <row r="344" spans="1:17" x14ac:dyDescent="0.2">
      <c r="A344" s="3" t="s">
        <v>1108</v>
      </c>
      <c r="B344" s="3" t="s">
        <v>1094</v>
      </c>
      <c r="C344" s="3" t="s">
        <v>1109</v>
      </c>
      <c r="D344" s="4">
        <v>48.758000000000003</v>
      </c>
      <c r="E344" s="4">
        <v>1.605</v>
      </c>
      <c r="F344" s="4">
        <v>3.9769999999999999</v>
      </c>
      <c r="G344" s="4">
        <v>10.113</v>
      </c>
      <c r="H344" s="4">
        <v>0.23899999999999999</v>
      </c>
      <c r="I344" s="4">
        <v>14.709</v>
      </c>
      <c r="J344" s="4">
        <v>20.271000000000001</v>
      </c>
      <c r="K344" s="4">
        <v>0.33400000000000002</v>
      </c>
      <c r="L344" s="4">
        <v>8.9999999999999993E-3</v>
      </c>
      <c r="M344" s="4">
        <v>0.11600000000000001</v>
      </c>
      <c r="N344" s="4">
        <v>0</v>
      </c>
      <c r="O344" s="4">
        <v>8.0000000000000002E-3</v>
      </c>
      <c r="P344" s="4">
        <f t="shared" si="0"/>
        <v>100.13900000000001</v>
      </c>
      <c r="Q344" s="4">
        <v>72.165267998252759</v>
      </c>
    </row>
    <row r="345" spans="1:17" x14ac:dyDescent="0.2">
      <c r="A345" s="3" t="s">
        <v>1110</v>
      </c>
      <c r="B345" s="3" t="s">
        <v>1094</v>
      </c>
      <c r="C345" s="3" t="s">
        <v>1109</v>
      </c>
      <c r="D345" s="4">
        <v>51.777000000000001</v>
      </c>
      <c r="E345" s="4">
        <v>1</v>
      </c>
      <c r="F345" s="4">
        <v>2.0739999999999998</v>
      </c>
      <c r="G345" s="4">
        <v>10.195</v>
      </c>
      <c r="H345" s="4">
        <v>0.3</v>
      </c>
      <c r="I345" s="4">
        <v>16.405999999999999</v>
      </c>
      <c r="J345" s="4">
        <v>18.413</v>
      </c>
      <c r="K345" s="4">
        <v>0.26600000000000001</v>
      </c>
      <c r="L345" s="4">
        <v>0</v>
      </c>
      <c r="M345" s="4">
        <v>0.01</v>
      </c>
      <c r="N345" s="4">
        <v>0</v>
      </c>
      <c r="O345" s="4">
        <v>6.9000000000000006E-2</v>
      </c>
      <c r="P345" s="4">
        <f t="shared" si="0"/>
        <v>100.50999999999999</v>
      </c>
      <c r="Q345" s="4">
        <v>74.150128568056616</v>
      </c>
    </row>
    <row r="346" spans="1:17" x14ac:dyDescent="0.2">
      <c r="A346" s="3" t="s">
        <v>1111</v>
      </c>
      <c r="B346" s="3" t="s">
        <v>1094</v>
      </c>
      <c r="C346" s="3" t="s">
        <v>1109</v>
      </c>
      <c r="D346" s="4">
        <v>48.35</v>
      </c>
      <c r="E346" s="4">
        <v>1.8740000000000001</v>
      </c>
      <c r="F346" s="4">
        <v>4.1559999999999997</v>
      </c>
      <c r="G346" s="4">
        <v>11.05</v>
      </c>
      <c r="H346" s="4">
        <v>0.26200000000000001</v>
      </c>
      <c r="I346" s="4">
        <v>14.223000000000001</v>
      </c>
      <c r="J346" s="4">
        <v>19.800999999999998</v>
      </c>
      <c r="K346" s="4">
        <v>0.34899999999999998</v>
      </c>
      <c r="L346" s="4">
        <v>5.0000000000000001E-3</v>
      </c>
      <c r="M346" s="4">
        <v>3.2000000000000001E-2</v>
      </c>
      <c r="N346" s="4">
        <v>3.9E-2</v>
      </c>
      <c r="O346" s="4">
        <v>4.0000000000000001E-3</v>
      </c>
      <c r="P346" s="4">
        <f t="shared" si="0"/>
        <v>100.14500000000001</v>
      </c>
      <c r="Q346" s="4">
        <v>69.645353908850566</v>
      </c>
    </row>
    <row r="347" spans="1:17" x14ac:dyDescent="0.2">
      <c r="A347" s="3" t="s">
        <v>1112</v>
      </c>
      <c r="B347" s="3" t="s">
        <v>1094</v>
      </c>
      <c r="C347" s="3" t="s">
        <v>1109</v>
      </c>
      <c r="D347" s="4">
        <v>52.002000000000002</v>
      </c>
      <c r="E347" s="4">
        <v>0.88200000000000001</v>
      </c>
      <c r="F347" s="4">
        <v>2.1269999999999998</v>
      </c>
      <c r="G347" s="4">
        <v>8.8719999999999999</v>
      </c>
      <c r="H347" s="4">
        <v>0.23499999999999999</v>
      </c>
      <c r="I347" s="4">
        <v>17.033999999999999</v>
      </c>
      <c r="J347" s="4">
        <v>18.951000000000001</v>
      </c>
      <c r="K347" s="4">
        <v>0.22</v>
      </c>
      <c r="L347" s="4">
        <v>2E-3</v>
      </c>
      <c r="M347" s="4">
        <v>0.224</v>
      </c>
      <c r="N347" s="4">
        <v>0</v>
      </c>
      <c r="O347" s="4">
        <v>0.01</v>
      </c>
      <c r="P347" s="4">
        <f t="shared" si="0"/>
        <v>100.55900000000001</v>
      </c>
      <c r="Q347" s="4">
        <v>77.387939860597925</v>
      </c>
    </row>
    <row r="348" spans="1:17" x14ac:dyDescent="0.2">
      <c r="A348" s="3" t="s">
        <v>1113</v>
      </c>
      <c r="B348" s="3" t="s">
        <v>1094</v>
      </c>
      <c r="C348" s="3" t="s">
        <v>1109</v>
      </c>
      <c r="D348" s="4">
        <v>51.469000000000001</v>
      </c>
      <c r="E348" s="4">
        <v>0.93</v>
      </c>
      <c r="F348" s="4">
        <v>2.399</v>
      </c>
      <c r="G348" s="4">
        <v>8.3219999999999992</v>
      </c>
      <c r="H348" s="4">
        <v>0.23200000000000001</v>
      </c>
      <c r="I348" s="4">
        <v>16.640999999999998</v>
      </c>
      <c r="J348" s="4">
        <v>19.959</v>
      </c>
      <c r="K348" s="4">
        <v>0.24099999999999999</v>
      </c>
      <c r="L348" s="4">
        <v>0</v>
      </c>
      <c r="M348" s="4">
        <v>0.221</v>
      </c>
      <c r="N348" s="4">
        <v>7.2999999999999995E-2</v>
      </c>
      <c r="O348" s="4">
        <v>8.6999999999999994E-2</v>
      </c>
      <c r="P348" s="4">
        <f t="shared" si="0"/>
        <v>100.574</v>
      </c>
      <c r="Q348" s="4">
        <v>78.091446108581366</v>
      </c>
    </row>
    <row r="349" spans="1:17" x14ac:dyDescent="0.2">
      <c r="A349" s="3" t="s">
        <v>1114</v>
      </c>
      <c r="B349" s="3" t="s">
        <v>1094</v>
      </c>
      <c r="C349" s="3" t="s">
        <v>1109</v>
      </c>
      <c r="D349" s="4">
        <v>49.753999999999998</v>
      </c>
      <c r="E349" s="4">
        <v>1.325</v>
      </c>
      <c r="F349" s="4">
        <v>4.3170000000000002</v>
      </c>
      <c r="G349" s="4">
        <v>7.8890000000000002</v>
      </c>
      <c r="H349" s="4">
        <v>0.153</v>
      </c>
      <c r="I349" s="4">
        <v>15.141</v>
      </c>
      <c r="J349" s="4">
        <v>20.648</v>
      </c>
      <c r="K349" s="4">
        <v>0.30599999999999999</v>
      </c>
      <c r="L349" s="4">
        <v>0</v>
      </c>
      <c r="M349" s="4">
        <v>0.51600000000000001</v>
      </c>
      <c r="N349" s="4">
        <v>0</v>
      </c>
      <c r="O349" s="4">
        <v>5.2999999999999999E-2</v>
      </c>
      <c r="P349" s="4">
        <f t="shared" si="0"/>
        <v>100.102</v>
      </c>
      <c r="Q349" s="4">
        <v>77.381391327691574</v>
      </c>
    </row>
    <row r="350" spans="1:17" x14ac:dyDescent="0.2">
      <c r="A350" s="3" t="s">
        <v>1115</v>
      </c>
      <c r="B350" s="3" t="s">
        <v>1094</v>
      </c>
      <c r="C350" s="3" t="s">
        <v>1109</v>
      </c>
      <c r="D350" s="4">
        <v>51.174999999999997</v>
      </c>
      <c r="E350" s="4">
        <v>0.86099999999999999</v>
      </c>
      <c r="F350" s="4">
        <v>3.47</v>
      </c>
      <c r="G350" s="4">
        <v>6.6379999999999999</v>
      </c>
      <c r="H350" s="4">
        <v>0.11700000000000001</v>
      </c>
      <c r="I350" s="4">
        <v>16.358000000000001</v>
      </c>
      <c r="J350" s="4">
        <v>20.72</v>
      </c>
      <c r="K350" s="4">
        <v>0.318</v>
      </c>
      <c r="L350" s="4">
        <v>2.5000000000000001E-2</v>
      </c>
      <c r="M350" s="4">
        <v>0.28399999999999997</v>
      </c>
      <c r="N350" s="4">
        <v>0</v>
      </c>
      <c r="O350" s="4">
        <v>0.02</v>
      </c>
      <c r="P350" s="4">
        <f t="shared" si="0"/>
        <v>99.98599999999999</v>
      </c>
      <c r="Q350" s="4">
        <v>81.456394364085455</v>
      </c>
    </row>
    <row r="351" spans="1:17" x14ac:dyDescent="0.2">
      <c r="A351" s="3" t="s">
        <v>1116</v>
      </c>
      <c r="B351" s="3" t="s">
        <v>1094</v>
      </c>
      <c r="C351" s="3" t="s">
        <v>1109</v>
      </c>
      <c r="D351" s="4">
        <v>51.134</v>
      </c>
      <c r="E351" s="4">
        <v>1.0069999999999999</v>
      </c>
      <c r="F351" s="4">
        <v>2.5619999999999998</v>
      </c>
      <c r="G351" s="4">
        <v>10.191000000000001</v>
      </c>
      <c r="H351" s="4">
        <v>0.19400000000000001</v>
      </c>
      <c r="I351" s="4">
        <v>16.684999999999999</v>
      </c>
      <c r="J351" s="4">
        <v>18.238</v>
      </c>
      <c r="K351" s="4">
        <v>0.249</v>
      </c>
      <c r="L351" s="4">
        <v>6.0000000000000001E-3</v>
      </c>
      <c r="M351" s="4">
        <v>0</v>
      </c>
      <c r="N351" s="4">
        <v>0</v>
      </c>
      <c r="O351" s="4">
        <v>8.1000000000000003E-2</v>
      </c>
      <c r="P351" s="4">
        <f>SUM(D351:O351)</f>
        <v>100.34699999999999</v>
      </c>
      <c r="Q351" s="4">
        <v>74.479494734534825</v>
      </c>
    </row>
    <row r="352" spans="1:17" x14ac:dyDescent="0.2">
      <c r="A352" s="3" t="s">
        <v>1117</v>
      </c>
      <c r="B352" s="3" t="s">
        <v>1094</v>
      </c>
      <c r="C352" s="3" t="s">
        <v>1109</v>
      </c>
      <c r="D352" s="4">
        <v>49.152000000000001</v>
      </c>
      <c r="E352" s="4">
        <v>1.4039999999999999</v>
      </c>
      <c r="F352" s="4">
        <v>3.74</v>
      </c>
      <c r="G352" s="4">
        <v>9.7149999999999999</v>
      </c>
      <c r="H352" s="4">
        <v>0.183</v>
      </c>
      <c r="I352" s="4">
        <v>14.884</v>
      </c>
      <c r="J352" s="4">
        <v>19.204999999999998</v>
      </c>
      <c r="K352" s="4">
        <v>0.378</v>
      </c>
      <c r="L352" s="4">
        <v>0</v>
      </c>
      <c r="M352" s="4">
        <v>0.13</v>
      </c>
      <c r="N352" s="4">
        <v>0.03</v>
      </c>
      <c r="O352" s="4">
        <v>0.16700000000000001</v>
      </c>
      <c r="P352" s="4">
        <f t="shared" si="0"/>
        <v>98.988</v>
      </c>
      <c r="Q352" s="4">
        <v>73.197226996650897</v>
      </c>
    </row>
    <row r="353" spans="1:17" x14ac:dyDescent="0.2">
      <c r="A353" s="3" t="s">
        <v>1118</v>
      </c>
      <c r="B353" s="3" t="s">
        <v>1094</v>
      </c>
      <c r="C353" s="3" t="s">
        <v>1109</v>
      </c>
      <c r="D353" s="4">
        <v>51.212000000000003</v>
      </c>
      <c r="E353" s="4">
        <v>1.109</v>
      </c>
      <c r="F353" s="4">
        <v>2.431</v>
      </c>
      <c r="G353" s="4">
        <v>10.968</v>
      </c>
      <c r="H353" s="4">
        <v>0.192</v>
      </c>
      <c r="I353" s="4">
        <v>16.367000000000001</v>
      </c>
      <c r="J353" s="4">
        <v>18.280999999999999</v>
      </c>
      <c r="K353" s="4">
        <v>0.23499999999999999</v>
      </c>
      <c r="L353" s="4">
        <v>6.0000000000000001E-3</v>
      </c>
      <c r="M353" s="4">
        <v>3.5999999999999997E-2</v>
      </c>
      <c r="N353" s="4">
        <v>0</v>
      </c>
      <c r="O353" s="4">
        <v>0</v>
      </c>
      <c r="P353" s="4">
        <f t="shared" si="0"/>
        <v>100.837</v>
      </c>
      <c r="Q353" s="4">
        <v>72.677506371243368</v>
      </c>
    </row>
    <row r="354" spans="1:17" x14ac:dyDescent="0.2">
      <c r="A354" s="3" t="s">
        <v>1119</v>
      </c>
      <c r="B354" s="3" t="s">
        <v>1094</v>
      </c>
      <c r="C354" s="3" t="s">
        <v>1109</v>
      </c>
      <c r="D354" s="4">
        <v>50.808999999999997</v>
      </c>
      <c r="E354" s="4">
        <v>1.0620000000000001</v>
      </c>
      <c r="F354" s="4">
        <v>3.4470000000000001</v>
      </c>
      <c r="G354" s="4">
        <v>8.1989999999999998</v>
      </c>
      <c r="H354" s="4">
        <v>9.5000000000000001E-2</v>
      </c>
      <c r="I354" s="4">
        <v>15.64</v>
      </c>
      <c r="J354" s="4">
        <v>20.678999999999998</v>
      </c>
      <c r="K354" s="4">
        <v>0.36699999999999999</v>
      </c>
      <c r="L354" s="4">
        <v>1.2999999999999999E-2</v>
      </c>
      <c r="M354" s="4">
        <v>8.4000000000000005E-2</v>
      </c>
      <c r="N354" s="4">
        <v>2.1999999999999999E-2</v>
      </c>
      <c r="O354" s="4">
        <v>8.5000000000000006E-2</v>
      </c>
      <c r="P354" s="4">
        <f t="shared" si="0"/>
        <v>100.50200000000001</v>
      </c>
      <c r="Q354" s="4">
        <v>77.274142131231187</v>
      </c>
    </row>
    <row r="355" spans="1:17" x14ac:dyDescent="0.2">
      <c r="A355" s="3" t="s">
        <v>1120</v>
      </c>
      <c r="B355" s="3" t="s">
        <v>1094</v>
      </c>
      <c r="C355" s="3" t="s">
        <v>1109</v>
      </c>
      <c r="D355" s="4">
        <v>50.859000000000002</v>
      </c>
      <c r="E355" s="4">
        <v>1.0029999999999999</v>
      </c>
      <c r="F355" s="4">
        <v>3.4</v>
      </c>
      <c r="G355" s="4">
        <v>8.0269999999999992</v>
      </c>
      <c r="H355" s="4">
        <v>0.16500000000000001</v>
      </c>
      <c r="I355" s="4">
        <v>16.492000000000001</v>
      </c>
      <c r="J355" s="4">
        <v>20.422999999999998</v>
      </c>
      <c r="K355" s="4">
        <v>0.26800000000000002</v>
      </c>
      <c r="L355" s="4">
        <v>0</v>
      </c>
      <c r="M355" s="4">
        <v>0.23100000000000001</v>
      </c>
      <c r="N355" s="4">
        <v>0.03</v>
      </c>
      <c r="O355" s="4">
        <v>0</v>
      </c>
      <c r="P355" s="4">
        <f t="shared" si="0"/>
        <v>100.898</v>
      </c>
      <c r="Q355" s="4">
        <v>78.551521321532704</v>
      </c>
    </row>
    <row r="356" spans="1:17" x14ac:dyDescent="0.2">
      <c r="A356" s="3" t="s">
        <v>1121</v>
      </c>
      <c r="B356" s="3" t="s">
        <v>1094</v>
      </c>
      <c r="C356" s="3" t="s">
        <v>1109</v>
      </c>
      <c r="D356" s="4">
        <v>51.668999999999997</v>
      </c>
      <c r="E356" s="4">
        <v>0.89200000000000002</v>
      </c>
      <c r="F356" s="4">
        <v>2.569</v>
      </c>
      <c r="G356" s="4">
        <v>8.9049999999999994</v>
      </c>
      <c r="H356" s="4">
        <v>0.126</v>
      </c>
      <c r="I356" s="4">
        <v>17.917999999999999</v>
      </c>
      <c r="J356" s="4">
        <v>17.988</v>
      </c>
      <c r="K356" s="4">
        <v>0.218</v>
      </c>
      <c r="L356" s="4">
        <v>0</v>
      </c>
      <c r="M356" s="4">
        <v>6.6000000000000003E-2</v>
      </c>
      <c r="N356" s="4">
        <v>0.01</v>
      </c>
      <c r="O356" s="4">
        <v>7.9000000000000001E-2</v>
      </c>
      <c r="P356" s="4">
        <f t="shared" si="0"/>
        <v>100.44000000000001</v>
      </c>
      <c r="Q356" s="4">
        <v>78.197777887678598</v>
      </c>
    </row>
    <row r="357" spans="1:17" x14ac:dyDescent="0.2">
      <c r="A357" s="3" t="s">
        <v>1122</v>
      </c>
      <c r="B357" s="3" t="s">
        <v>1094</v>
      </c>
      <c r="C357" s="3" t="s">
        <v>1109</v>
      </c>
      <c r="D357" s="4">
        <v>50.497</v>
      </c>
      <c r="E357" s="4">
        <v>1.4019999999999999</v>
      </c>
      <c r="F357" s="4">
        <v>3.0270000000000001</v>
      </c>
      <c r="G357" s="4">
        <v>10.507</v>
      </c>
      <c r="H357" s="4">
        <v>0.19800000000000001</v>
      </c>
      <c r="I357" s="4">
        <v>15.038</v>
      </c>
      <c r="J357" s="4">
        <v>19.510000000000002</v>
      </c>
      <c r="K357" s="4">
        <v>0.29699999999999999</v>
      </c>
      <c r="L357" s="4">
        <v>0</v>
      </c>
      <c r="M357" s="4">
        <v>2.8000000000000001E-2</v>
      </c>
      <c r="N357" s="4">
        <v>3.4000000000000002E-2</v>
      </c>
      <c r="O357" s="4">
        <v>2.7E-2</v>
      </c>
      <c r="P357" s="4">
        <f t="shared" si="0"/>
        <v>100.56500000000001</v>
      </c>
      <c r="Q357" s="4">
        <v>71.840732206917792</v>
      </c>
    </row>
    <row r="358" spans="1:17" x14ac:dyDescent="0.2">
      <c r="A358" s="3" t="s">
        <v>1123</v>
      </c>
      <c r="B358" s="3" t="s">
        <v>1094</v>
      </c>
      <c r="C358" s="3" t="s">
        <v>1109</v>
      </c>
      <c r="D358" s="4">
        <v>49.067999999999998</v>
      </c>
      <c r="E358" s="4">
        <v>1.9970000000000001</v>
      </c>
      <c r="F358" s="4">
        <v>4.0659999999999998</v>
      </c>
      <c r="G358" s="4">
        <v>11.651999999999999</v>
      </c>
      <c r="H358" s="4">
        <v>0.186</v>
      </c>
      <c r="I358" s="4">
        <v>14.680999999999999</v>
      </c>
      <c r="J358" s="4">
        <v>18.446000000000002</v>
      </c>
      <c r="K358" s="4">
        <v>0.25</v>
      </c>
      <c r="L358" s="4">
        <v>2E-3</v>
      </c>
      <c r="M358" s="4">
        <v>3.5999999999999997E-2</v>
      </c>
      <c r="N358" s="4">
        <v>0</v>
      </c>
      <c r="O358" s="4">
        <v>0.22600000000000001</v>
      </c>
      <c r="P358" s="4">
        <f t="shared" si="0"/>
        <v>100.61</v>
      </c>
      <c r="Q358" s="4">
        <v>69.192040645878592</v>
      </c>
    </row>
    <row r="359" spans="1:17" x14ac:dyDescent="0.2">
      <c r="A359" s="3" t="s">
        <v>1124</v>
      </c>
      <c r="B359" s="3" t="s">
        <v>1094</v>
      </c>
      <c r="C359" s="3" t="s">
        <v>1109</v>
      </c>
      <c r="D359" s="4">
        <v>50.271000000000001</v>
      </c>
      <c r="E359" s="4">
        <v>1.3879999999999999</v>
      </c>
      <c r="F359" s="4">
        <v>3.722</v>
      </c>
      <c r="G359" s="4">
        <v>9.1479999999999997</v>
      </c>
      <c r="H359" s="4">
        <v>0.16600000000000001</v>
      </c>
      <c r="I359" s="4">
        <v>15.053000000000001</v>
      </c>
      <c r="J359" s="4">
        <v>19.751999999999999</v>
      </c>
      <c r="K359" s="4">
        <v>0.30199999999999999</v>
      </c>
      <c r="L359" s="4">
        <v>5.0000000000000001E-3</v>
      </c>
      <c r="M359" s="4">
        <v>0.06</v>
      </c>
      <c r="N359" s="4">
        <v>1.2999999999999999E-2</v>
      </c>
      <c r="O359" s="4">
        <v>0.123</v>
      </c>
      <c r="P359" s="4">
        <f t="shared" si="0"/>
        <v>100.003</v>
      </c>
      <c r="Q359" s="4">
        <v>74.575115657188036</v>
      </c>
    </row>
    <row r="360" spans="1:17" x14ac:dyDescent="0.2">
      <c r="A360" s="3" t="s">
        <v>1125</v>
      </c>
      <c r="B360" s="3" t="s">
        <v>1094</v>
      </c>
      <c r="C360" s="3" t="s">
        <v>1109</v>
      </c>
      <c r="D360" s="4">
        <v>49.478999999999999</v>
      </c>
      <c r="E360" s="4">
        <v>1.4470000000000001</v>
      </c>
      <c r="F360" s="4">
        <v>4.1100000000000003</v>
      </c>
      <c r="G360" s="4">
        <v>9.2219999999999995</v>
      </c>
      <c r="H360" s="4">
        <v>0.16400000000000001</v>
      </c>
      <c r="I360" s="4">
        <v>15.057</v>
      </c>
      <c r="J360" s="4">
        <v>19.960999999999999</v>
      </c>
      <c r="K360" s="4">
        <v>0.378</v>
      </c>
      <c r="L360" s="4">
        <v>0</v>
      </c>
      <c r="M360" s="4">
        <v>0.11700000000000001</v>
      </c>
      <c r="N360" s="4">
        <v>4.7E-2</v>
      </c>
      <c r="O360" s="4">
        <v>0.14699999999999999</v>
      </c>
      <c r="P360" s="4">
        <f t="shared" si="0"/>
        <v>100.129</v>
      </c>
      <c r="Q360" s="4">
        <v>74.427111369534302</v>
      </c>
    </row>
    <row r="361" spans="1:17" x14ac:dyDescent="0.2">
      <c r="A361" s="7" t="s">
        <v>1126</v>
      </c>
      <c r="B361" s="7" t="s">
        <v>1094</v>
      </c>
      <c r="C361" s="7" t="s">
        <v>1109</v>
      </c>
      <c r="D361" s="8">
        <v>47.359000000000002</v>
      </c>
      <c r="E361" s="8">
        <v>2.8090000000000002</v>
      </c>
      <c r="F361" s="8">
        <v>5.3559999999999999</v>
      </c>
      <c r="G361" s="8">
        <v>11.381</v>
      </c>
      <c r="H361" s="8">
        <v>0.24099999999999999</v>
      </c>
      <c r="I361" s="8">
        <v>13.1</v>
      </c>
      <c r="J361" s="8">
        <v>20.117000000000001</v>
      </c>
      <c r="K361" s="8">
        <v>0.40300000000000002</v>
      </c>
      <c r="L361" s="8">
        <v>8.9999999999999993E-3</v>
      </c>
      <c r="M361" s="8">
        <v>3.7999999999999999E-2</v>
      </c>
      <c r="N361" s="8">
        <v>0.02</v>
      </c>
      <c r="O361" s="8">
        <v>8.0000000000000002E-3</v>
      </c>
      <c r="P361" s="8">
        <f t="shared" si="0"/>
        <v>100.84099999999999</v>
      </c>
      <c r="Q361" s="8">
        <v>67.232143072138726</v>
      </c>
    </row>
    <row r="363" spans="1:17" x14ac:dyDescent="0.2">
      <c r="A363" s="128" t="s">
        <v>1147</v>
      </c>
    </row>
    <row r="364" spans="1:17" x14ac:dyDescent="0.2">
      <c r="A364" s="128" t="s">
        <v>1148</v>
      </c>
    </row>
    <row r="365" spans="1:17" x14ac:dyDescent="0.2">
      <c r="A365" s="128" t="s">
        <v>1149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DB258C-B126-9640-9183-607FE2837B6E}">
  <dimension ref="A1:K60"/>
  <sheetViews>
    <sheetView workbookViewId="0">
      <selection activeCell="A2" sqref="A2"/>
    </sheetView>
  </sheetViews>
  <sheetFormatPr baseColWidth="10" defaultRowHeight="16" x14ac:dyDescent="0.2"/>
  <cols>
    <col min="1" max="1" width="16.6640625" customWidth="1"/>
    <col min="2" max="2" width="9.6640625" customWidth="1"/>
    <col min="3" max="11" width="7.83203125" customWidth="1"/>
  </cols>
  <sheetData>
    <row r="1" spans="1:11" ht="23" customHeight="1" x14ac:dyDescent="0.2">
      <c r="A1" s="139" t="s">
        <v>1212</v>
      </c>
    </row>
    <row r="2" spans="1:11" ht="17" customHeight="1" x14ac:dyDescent="0.2">
      <c r="A2" s="92" t="s">
        <v>153</v>
      </c>
      <c r="B2" s="92" t="s">
        <v>556</v>
      </c>
      <c r="C2" s="92" t="s">
        <v>7</v>
      </c>
      <c r="D2" s="92" t="s">
        <v>8</v>
      </c>
      <c r="E2" s="92" t="s">
        <v>9</v>
      </c>
      <c r="F2" s="92" t="s">
        <v>10</v>
      </c>
      <c r="G2" s="92" t="s">
        <v>11</v>
      </c>
      <c r="H2" s="92" t="s">
        <v>557</v>
      </c>
      <c r="I2" s="92" t="s">
        <v>558</v>
      </c>
      <c r="J2" s="92" t="s">
        <v>559</v>
      </c>
      <c r="K2" s="92" t="s">
        <v>560</v>
      </c>
    </row>
    <row r="3" spans="1:11" x14ac:dyDescent="0.2">
      <c r="A3" s="19" t="s">
        <v>498</v>
      </c>
      <c r="B3" s="4">
        <v>0.11766666666666666</v>
      </c>
      <c r="C3" s="4">
        <v>1.367</v>
      </c>
      <c r="D3" s="4">
        <v>33.098333333333336</v>
      </c>
      <c r="E3" s="4">
        <v>26.663999999999998</v>
      </c>
      <c r="F3" s="4">
        <v>0.215</v>
      </c>
      <c r="G3" s="4">
        <v>14.119666666666667</v>
      </c>
      <c r="H3" s="4">
        <v>0.15366666666666665</v>
      </c>
      <c r="I3" s="4">
        <v>19.477666666666668</v>
      </c>
      <c r="J3" s="4">
        <v>0.19666666666666668</v>
      </c>
      <c r="K3" s="4">
        <v>95.409666666666666</v>
      </c>
    </row>
    <row r="4" spans="1:11" x14ac:dyDescent="0.2">
      <c r="A4" s="19" t="s">
        <v>499</v>
      </c>
      <c r="B4" s="4">
        <v>0.13366666666666668</v>
      </c>
      <c r="C4" s="4">
        <v>1.7656666666666665</v>
      </c>
      <c r="D4" s="4">
        <v>31.730333333333334</v>
      </c>
      <c r="E4" s="4">
        <v>28.739333333333335</v>
      </c>
      <c r="F4" s="4">
        <v>0.18833333333333332</v>
      </c>
      <c r="G4" s="4">
        <v>13.472999999999999</v>
      </c>
      <c r="H4" s="4">
        <v>0.15866666666666665</v>
      </c>
      <c r="I4" s="4">
        <v>18.999666666666666</v>
      </c>
      <c r="J4" s="4">
        <v>0.17533333333333334</v>
      </c>
      <c r="K4" s="4">
        <v>95.36399999999999</v>
      </c>
    </row>
    <row r="5" spans="1:11" x14ac:dyDescent="0.2">
      <c r="A5" s="19" t="s">
        <v>500</v>
      </c>
      <c r="B5" s="4">
        <v>0.20433333333333334</v>
      </c>
      <c r="C5" s="4">
        <v>1.9733333333333334</v>
      </c>
      <c r="D5" s="4">
        <v>28.934999999999999</v>
      </c>
      <c r="E5" s="4">
        <v>29.400333333333332</v>
      </c>
      <c r="F5" s="4">
        <v>0.19666666666666666</v>
      </c>
      <c r="G5" s="4">
        <v>12.917666666666667</v>
      </c>
      <c r="H5" s="4">
        <v>0.18566666666666665</v>
      </c>
      <c r="I5" s="4">
        <v>20.780666666666665</v>
      </c>
      <c r="J5" s="4">
        <v>0.17566666666666664</v>
      </c>
      <c r="K5" s="4">
        <v>94.769333333333336</v>
      </c>
    </row>
    <row r="6" spans="1:11" x14ac:dyDescent="0.2">
      <c r="A6" s="91" t="s">
        <v>501</v>
      </c>
      <c r="B6" s="4">
        <v>0.11766666666666666</v>
      </c>
      <c r="C6" s="4">
        <v>1.367</v>
      </c>
      <c r="D6" s="4">
        <v>33.098333333333336</v>
      </c>
      <c r="E6" s="4">
        <v>26.663999999999998</v>
      </c>
      <c r="F6" s="4">
        <v>0.215</v>
      </c>
      <c r="G6" s="4">
        <v>14.119666666666667</v>
      </c>
      <c r="H6" s="4">
        <v>0.15366666666666665</v>
      </c>
      <c r="I6" s="4">
        <v>19.477666666666668</v>
      </c>
      <c r="J6" s="4">
        <v>0.19666666666666668</v>
      </c>
      <c r="K6" s="4">
        <v>95.409666666666666</v>
      </c>
    </row>
    <row r="7" spans="1:11" x14ac:dyDescent="0.2">
      <c r="A7" s="91" t="s">
        <v>502</v>
      </c>
      <c r="B7" s="4">
        <v>0.158</v>
      </c>
      <c r="C7" s="4">
        <v>1.2026666666666668</v>
      </c>
      <c r="D7" s="4">
        <v>33.529666666666664</v>
      </c>
      <c r="E7" s="4">
        <v>25.62466666666667</v>
      </c>
      <c r="F7" s="4">
        <v>0.16833333333333333</v>
      </c>
      <c r="G7" s="4">
        <v>14.712666666666665</v>
      </c>
      <c r="H7" s="4">
        <v>0.13300000000000001</v>
      </c>
      <c r="I7" s="4">
        <v>19.524666666666665</v>
      </c>
      <c r="J7" s="4">
        <v>0.22199999999999998</v>
      </c>
      <c r="K7" s="4">
        <v>95.275666666666666</v>
      </c>
    </row>
    <row r="8" spans="1:11" x14ac:dyDescent="0.2">
      <c r="A8" s="19" t="s">
        <v>503</v>
      </c>
      <c r="B8" s="4">
        <v>0.11499999999999999</v>
      </c>
      <c r="C8" s="4">
        <v>1.2369999999999999</v>
      </c>
      <c r="D8" s="4">
        <v>34.156666666666666</v>
      </c>
      <c r="E8" s="4">
        <v>25.450999999999997</v>
      </c>
      <c r="F8" s="4">
        <v>0.18566666666666665</v>
      </c>
      <c r="G8" s="4">
        <v>14.695333333333332</v>
      </c>
      <c r="H8" s="4">
        <v>0.126</v>
      </c>
      <c r="I8" s="4">
        <v>19.437333333333335</v>
      </c>
      <c r="J8" s="4">
        <v>0.21066666666666667</v>
      </c>
      <c r="K8" s="4">
        <v>95.614666666666665</v>
      </c>
    </row>
    <row r="9" spans="1:11" x14ac:dyDescent="0.2">
      <c r="A9" s="19" t="s">
        <v>504</v>
      </c>
      <c r="B9" s="4">
        <v>0.11166666666666665</v>
      </c>
      <c r="C9" s="4">
        <v>1.2149999999999999</v>
      </c>
      <c r="D9" s="4">
        <v>34.18866666666667</v>
      </c>
      <c r="E9" s="4">
        <v>25.339333333333332</v>
      </c>
      <c r="F9" s="4">
        <v>0.18299999999999997</v>
      </c>
      <c r="G9" s="4">
        <v>14.795</v>
      </c>
      <c r="H9" s="4">
        <v>0.13300000000000001</v>
      </c>
      <c r="I9" s="4">
        <v>19.631333333333334</v>
      </c>
      <c r="J9" s="4">
        <v>0.18333333333333332</v>
      </c>
      <c r="K9" s="4">
        <v>95.780333333333331</v>
      </c>
    </row>
    <row r="10" spans="1:11" x14ac:dyDescent="0.2">
      <c r="A10" s="19" t="s">
        <v>505</v>
      </c>
      <c r="B10" s="4">
        <v>8.7999999999999995E-2</v>
      </c>
      <c r="C10" s="4">
        <v>1.216</v>
      </c>
      <c r="D10" s="4">
        <v>34.234000000000002</v>
      </c>
      <c r="E10" s="4">
        <v>25.262</v>
      </c>
      <c r="F10" s="4">
        <v>0.216</v>
      </c>
      <c r="G10" s="4">
        <v>14.869</v>
      </c>
      <c r="H10" s="4">
        <v>0.13600000000000001</v>
      </c>
      <c r="I10" s="4">
        <v>18.966999999999999</v>
      </c>
      <c r="J10" s="4">
        <v>0.20799999999999999</v>
      </c>
      <c r="K10" s="4">
        <v>95.195999999999998</v>
      </c>
    </row>
    <row r="11" spans="1:11" x14ac:dyDescent="0.2">
      <c r="A11" s="19" t="s">
        <v>506</v>
      </c>
      <c r="B11" s="4">
        <v>0.41099999999999998</v>
      </c>
      <c r="C11" s="4">
        <v>1.3580000000000001</v>
      </c>
      <c r="D11" s="4">
        <v>30.853999999999999</v>
      </c>
      <c r="E11" s="4">
        <v>27.317</v>
      </c>
      <c r="F11" s="4">
        <v>0.192</v>
      </c>
      <c r="G11" s="4">
        <v>14.164</v>
      </c>
      <c r="H11" s="4">
        <v>0.14599999999999999</v>
      </c>
      <c r="I11" s="4">
        <v>19.919</v>
      </c>
      <c r="J11" s="4">
        <v>0.17799999999999999</v>
      </c>
      <c r="K11" s="4">
        <v>94.539000000000001</v>
      </c>
    </row>
    <row r="12" spans="1:11" x14ac:dyDescent="0.2">
      <c r="A12" s="19" t="s">
        <v>507</v>
      </c>
      <c r="B12" s="4">
        <v>0.11199999999999999</v>
      </c>
      <c r="C12" s="4">
        <v>1.8313333333333333</v>
      </c>
      <c r="D12" s="4">
        <v>30.767333333333337</v>
      </c>
      <c r="E12" s="4">
        <v>28.835333333333335</v>
      </c>
      <c r="F12" s="4">
        <v>0.20299999999999999</v>
      </c>
      <c r="G12" s="4">
        <v>12.381666666666668</v>
      </c>
      <c r="H12" s="4">
        <v>0.16633333333333333</v>
      </c>
      <c r="I12" s="4">
        <v>20.040333333333336</v>
      </c>
      <c r="J12" s="4">
        <v>0.19666666666666668</v>
      </c>
      <c r="K12" s="4">
        <v>94.533999999999992</v>
      </c>
    </row>
    <row r="13" spans="1:11" x14ac:dyDescent="0.2">
      <c r="A13" s="19" t="s">
        <v>508</v>
      </c>
      <c r="B13" s="4">
        <v>0.14000000000000001</v>
      </c>
      <c r="C13" s="4">
        <v>1.9219999999999999</v>
      </c>
      <c r="D13" s="4">
        <v>29.672999999999998</v>
      </c>
      <c r="E13" s="4">
        <v>29.324000000000002</v>
      </c>
      <c r="F13" s="4">
        <v>0.20899999999999999</v>
      </c>
      <c r="G13" s="4">
        <v>12.372999999999999</v>
      </c>
      <c r="H13" s="4">
        <v>0.16600000000000001</v>
      </c>
      <c r="I13" s="4">
        <v>20.201000000000001</v>
      </c>
      <c r="J13" s="4">
        <v>0.186</v>
      </c>
      <c r="K13" s="4">
        <v>94.194000000000003</v>
      </c>
    </row>
    <row r="14" spans="1:11" x14ac:dyDescent="0.2">
      <c r="A14" s="19" t="s">
        <v>509</v>
      </c>
      <c r="B14" s="4">
        <v>0.11233333333333333</v>
      </c>
      <c r="C14" s="4">
        <v>1.8936666666666666</v>
      </c>
      <c r="D14" s="4">
        <v>30.155000000000001</v>
      </c>
      <c r="E14" s="4">
        <v>29.248000000000001</v>
      </c>
      <c r="F14" s="4">
        <v>0.18666666666666668</v>
      </c>
      <c r="G14" s="4">
        <v>12.414666666666667</v>
      </c>
      <c r="H14" s="4">
        <v>0.16033333333333333</v>
      </c>
      <c r="I14" s="4">
        <v>20.504000000000001</v>
      </c>
      <c r="J14" s="4">
        <v>0.18866666666666668</v>
      </c>
      <c r="K14" s="4">
        <v>94.86333333333333</v>
      </c>
    </row>
    <row r="15" spans="1:11" x14ac:dyDescent="0.2">
      <c r="A15" s="19" t="s">
        <v>510</v>
      </c>
      <c r="B15" s="4">
        <v>9.3666666666666676E-2</v>
      </c>
      <c r="C15" s="4">
        <v>1.4623333333333335</v>
      </c>
      <c r="D15" s="4">
        <v>31.929666666666673</v>
      </c>
      <c r="E15" s="4">
        <v>27.738333333333333</v>
      </c>
      <c r="F15" s="4">
        <v>0.19666666666666666</v>
      </c>
      <c r="G15" s="4">
        <v>13.698666666666666</v>
      </c>
      <c r="H15" s="4">
        <v>0.12133333333333333</v>
      </c>
      <c r="I15" s="4">
        <v>19.978333333333335</v>
      </c>
      <c r="J15" s="4">
        <v>0.19466666666666668</v>
      </c>
      <c r="K15" s="4">
        <v>95.413666666666657</v>
      </c>
    </row>
    <row r="16" spans="1:11" x14ac:dyDescent="0.2">
      <c r="A16" s="19" t="s">
        <v>511</v>
      </c>
      <c r="B16" s="4">
        <v>8.533333333333333E-2</v>
      </c>
      <c r="C16" s="4">
        <v>1.454666666666667</v>
      </c>
      <c r="D16" s="4">
        <v>31.72666666666667</v>
      </c>
      <c r="E16" s="4">
        <v>26.837666666666667</v>
      </c>
      <c r="F16" s="4">
        <v>0.18866666666666668</v>
      </c>
      <c r="G16" s="4">
        <v>14.139666666666665</v>
      </c>
      <c r="H16" s="4">
        <v>0.13633333333333333</v>
      </c>
      <c r="I16" s="4">
        <v>19.780666666666665</v>
      </c>
      <c r="J16" s="4">
        <v>0.21666666666666667</v>
      </c>
      <c r="K16" s="4">
        <v>94.566333333333318</v>
      </c>
    </row>
    <row r="17" spans="1:11" x14ac:dyDescent="0.2">
      <c r="A17" s="19" t="s">
        <v>512</v>
      </c>
      <c r="B17" s="4">
        <v>9.4000000000000014E-2</v>
      </c>
      <c r="C17" s="4">
        <v>1.6346666666666667</v>
      </c>
      <c r="D17" s="4">
        <v>30.291333333333331</v>
      </c>
      <c r="E17" s="4">
        <v>28.876000000000001</v>
      </c>
      <c r="F17" s="4">
        <v>0.17600000000000002</v>
      </c>
      <c r="G17" s="4">
        <v>13.231999999999999</v>
      </c>
      <c r="H17" s="4">
        <v>0.16500000000000001</v>
      </c>
      <c r="I17" s="4">
        <v>20.095000000000002</v>
      </c>
      <c r="J17" s="4">
        <v>0.17833333333333334</v>
      </c>
      <c r="K17" s="4">
        <v>94.74233333333332</v>
      </c>
    </row>
    <row r="18" spans="1:11" x14ac:dyDescent="0.2">
      <c r="A18" s="19" t="s">
        <v>513</v>
      </c>
      <c r="B18" s="4">
        <v>8.8666666666666671E-2</v>
      </c>
      <c r="C18" s="4">
        <v>1.0130000000000001</v>
      </c>
      <c r="D18" s="4">
        <v>34.648000000000003</v>
      </c>
      <c r="E18" s="4">
        <v>23.480666666666664</v>
      </c>
      <c r="F18" s="4">
        <v>0.17166666666666666</v>
      </c>
      <c r="G18" s="4">
        <v>15.322666666666668</v>
      </c>
      <c r="H18" s="4">
        <v>0.125</v>
      </c>
      <c r="I18" s="4">
        <v>20.426333333333336</v>
      </c>
      <c r="J18" s="4">
        <v>0.22866666666666668</v>
      </c>
      <c r="K18" s="4">
        <v>95.504666666666665</v>
      </c>
    </row>
    <row r="19" spans="1:11" x14ac:dyDescent="0.2">
      <c r="A19" s="19" t="s">
        <v>514</v>
      </c>
      <c r="B19" s="4">
        <v>8.7333333333333332E-2</v>
      </c>
      <c r="C19" s="4">
        <v>0.92166666666666675</v>
      </c>
      <c r="D19" s="4">
        <v>36.175333333333334</v>
      </c>
      <c r="E19" s="4">
        <v>23.219666666666665</v>
      </c>
      <c r="F19" s="4">
        <v>0.15433333333333335</v>
      </c>
      <c r="G19" s="4">
        <v>15.063333333333333</v>
      </c>
      <c r="H19" s="4">
        <v>0.11</v>
      </c>
      <c r="I19" s="4">
        <v>19.156333333333333</v>
      </c>
      <c r="J19" s="4">
        <v>0.23933333333333331</v>
      </c>
      <c r="K19" s="4">
        <v>95.12733333333334</v>
      </c>
    </row>
    <row r="20" spans="1:11" x14ac:dyDescent="0.2">
      <c r="A20" s="19" t="s">
        <v>515</v>
      </c>
      <c r="B20" s="4">
        <v>9.1999999999999985E-2</v>
      </c>
      <c r="C20" s="4">
        <v>0.98133333333333328</v>
      </c>
      <c r="D20" s="4">
        <v>35.55533333333333</v>
      </c>
      <c r="E20" s="4">
        <v>23.858666666666664</v>
      </c>
      <c r="F20" s="4">
        <v>0.17466666666666666</v>
      </c>
      <c r="G20" s="4">
        <v>15.202666666666667</v>
      </c>
      <c r="H20" s="4">
        <v>0.11766666666666666</v>
      </c>
      <c r="I20" s="4">
        <v>19.378666666666664</v>
      </c>
      <c r="J20" s="4">
        <v>0.24033333333333332</v>
      </c>
      <c r="K20" s="4">
        <v>95.601333333333343</v>
      </c>
    </row>
    <row r="21" spans="1:11" x14ac:dyDescent="0.2">
      <c r="A21" s="19" t="s">
        <v>516</v>
      </c>
      <c r="B21" s="4">
        <v>9.1333333333333336E-2</v>
      </c>
      <c r="C21" s="4">
        <v>0.84666666666666668</v>
      </c>
      <c r="D21" s="4">
        <v>35.703333333333333</v>
      </c>
      <c r="E21" s="4">
        <v>22.511666666666667</v>
      </c>
      <c r="F21" s="4">
        <v>0.18099999999999997</v>
      </c>
      <c r="G21" s="4">
        <v>15.076666666666666</v>
      </c>
      <c r="H21" s="4">
        <v>0.12566666666666668</v>
      </c>
      <c r="I21" s="4">
        <v>20.797666666666668</v>
      </c>
      <c r="J21" s="4">
        <v>0.25533333333333336</v>
      </c>
      <c r="K21" s="4">
        <v>95.589333333333343</v>
      </c>
    </row>
    <row r="22" spans="1:11" x14ac:dyDescent="0.2">
      <c r="A22" s="19" t="s">
        <v>517</v>
      </c>
      <c r="B22" s="4">
        <v>9.0000000000000011E-2</v>
      </c>
      <c r="C22" s="4">
        <v>0.90433333333333332</v>
      </c>
      <c r="D22" s="4">
        <v>35.074999999999996</v>
      </c>
      <c r="E22" s="4">
        <v>23.032</v>
      </c>
      <c r="F22" s="4">
        <v>0.18299999999999997</v>
      </c>
      <c r="G22" s="4">
        <v>15.198666666666668</v>
      </c>
      <c r="H22" s="4">
        <v>9.8333333333333342E-2</v>
      </c>
      <c r="I22" s="4">
        <v>21.113</v>
      </c>
      <c r="J22" s="4">
        <v>0.23799999999999999</v>
      </c>
      <c r="K22" s="4">
        <v>95.932333333333318</v>
      </c>
    </row>
    <row r="23" spans="1:11" x14ac:dyDescent="0.2">
      <c r="A23" s="19" t="s">
        <v>518</v>
      </c>
      <c r="B23" s="4">
        <v>9.9333333333333343E-2</v>
      </c>
      <c r="C23" s="4">
        <v>0.92333333333333334</v>
      </c>
      <c r="D23" s="4">
        <v>35.064999999999998</v>
      </c>
      <c r="E23" s="4">
        <v>23.046999999999997</v>
      </c>
      <c r="F23" s="4">
        <v>0.15466666666666665</v>
      </c>
      <c r="G23" s="4">
        <v>15.103</v>
      </c>
      <c r="H23" s="4">
        <v>0.11433333333333333</v>
      </c>
      <c r="I23" s="4">
        <v>20.986999999999998</v>
      </c>
      <c r="J23" s="4">
        <v>0.24333333333333332</v>
      </c>
      <c r="K23" s="4">
        <v>95.737000000000009</v>
      </c>
    </row>
    <row r="24" spans="1:11" x14ac:dyDescent="0.2">
      <c r="A24" s="19" t="s">
        <v>519</v>
      </c>
      <c r="B24" s="4">
        <v>0.10100000000000002</v>
      </c>
      <c r="C24" s="4">
        <v>0.92200000000000004</v>
      </c>
      <c r="D24" s="4">
        <v>35.169333333333334</v>
      </c>
      <c r="E24" s="4">
        <v>23.056000000000001</v>
      </c>
      <c r="F24" s="4">
        <v>0.16533333333333336</v>
      </c>
      <c r="G24" s="4">
        <v>15.154000000000002</v>
      </c>
      <c r="H24" s="4">
        <v>9.866666666666668E-2</v>
      </c>
      <c r="I24" s="4">
        <v>20.989666666666665</v>
      </c>
      <c r="J24" s="4">
        <v>0.24033333333333332</v>
      </c>
      <c r="K24" s="4">
        <v>95.896333333333317</v>
      </c>
    </row>
    <row r="25" spans="1:11" x14ac:dyDescent="0.2">
      <c r="A25" s="19" t="s">
        <v>520</v>
      </c>
      <c r="B25" s="4">
        <v>9.7666666666666666E-2</v>
      </c>
      <c r="C25" s="4">
        <v>1.5090000000000001</v>
      </c>
      <c r="D25" s="4">
        <v>32.089333333333329</v>
      </c>
      <c r="E25" s="4">
        <v>28.288999999999998</v>
      </c>
      <c r="F25" s="4">
        <v>0.20966666666666667</v>
      </c>
      <c r="G25" s="4">
        <v>13.705333333333334</v>
      </c>
      <c r="H25" s="4">
        <v>0.13933333333333334</v>
      </c>
      <c r="I25" s="4">
        <v>19.450666666666667</v>
      </c>
      <c r="J25" s="4">
        <v>0.17266666666666666</v>
      </c>
      <c r="K25" s="4">
        <v>95.662666666666667</v>
      </c>
    </row>
    <row r="26" spans="1:11" x14ac:dyDescent="0.2">
      <c r="A26" s="19" t="s">
        <v>521</v>
      </c>
      <c r="B26" s="4">
        <v>0.10866666666666668</v>
      </c>
      <c r="C26" s="4">
        <v>1.3126666666666666</v>
      </c>
      <c r="D26" s="4">
        <v>30.98533333333333</v>
      </c>
      <c r="E26" s="4">
        <v>27.326999999999998</v>
      </c>
      <c r="F26" s="4">
        <v>0.21266666666666664</v>
      </c>
      <c r="G26" s="4">
        <v>13.768333333333336</v>
      </c>
      <c r="H26" s="4">
        <v>0.13566666666666669</v>
      </c>
      <c r="I26" s="4">
        <v>20.428333333333331</v>
      </c>
      <c r="J26" s="4">
        <v>0.19866666666666669</v>
      </c>
      <c r="K26" s="4">
        <v>94.477333333333334</v>
      </c>
    </row>
    <row r="27" spans="1:11" x14ac:dyDescent="0.2">
      <c r="A27" s="19" t="s">
        <v>522</v>
      </c>
      <c r="B27" s="4">
        <v>0.43999999999999995</v>
      </c>
      <c r="C27" s="4">
        <v>1.232</v>
      </c>
      <c r="D27" s="4">
        <v>31.475333333333335</v>
      </c>
      <c r="E27" s="4">
        <v>26.664666666666665</v>
      </c>
      <c r="F27" s="4">
        <v>0.20399999999999999</v>
      </c>
      <c r="G27" s="4">
        <v>14.196</v>
      </c>
      <c r="H27" s="4">
        <v>0.12566666666666668</v>
      </c>
      <c r="I27" s="4">
        <v>20.430333333333333</v>
      </c>
      <c r="J27" s="4">
        <v>0.19466666666666668</v>
      </c>
      <c r="K27" s="4">
        <v>94.962666666666664</v>
      </c>
    </row>
    <row r="28" spans="1:11" x14ac:dyDescent="0.2">
      <c r="A28" s="19" t="s">
        <v>523</v>
      </c>
      <c r="B28" s="4">
        <v>9.9333333333333329E-2</v>
      </c>
      <c r="C28" s="4">
        <v>1.7836666666666667</v>
      </c>
      <c r="D28" s="4">
        <v>29.797666666666668</v>
      </c>
      <c r="E28" s="4">
        <v>28.983333333333334</v>
      </c>
      <c r="F28" s="4">
        <v>0.22799999999999998</v>
      </c>
      <c r="G28" s="4">
        <v>12.472999999999999</v>
      </c>
      <c r="H28" s="4">
        <v>0.14733333333333334</v>
      </c>
      <c r="I28" s="4">
        <v>21.123999999999999</v>
      </c>
      <c r="J28" s="4">
        <v>0.17933333333333334</v>
      </c>
      <c r="K28" s="4">
        <v>94.815666666666672</v>
      </c>
    </row>
    <row r="29" spans="1:11" x14ac:dyDescent="0.2">
      <c r="A29" s="19" t="s">
        <v>524</v>
      </c>
      <c r="B29" s="4">
        <v>0.10566666666666667</v>
      </c>
      <c r="C29" s="4">
        <v>1.3520000000000001</v>
      </c>
      <c r="D29" s="4">
        <v>32.575000000000003</v>
      </c>
      <c r="E29" s="4">
        <v>27.123000000000001</v>
      </c>
      <c r="F29" s="4">
        <v>0.18833333333333332</v>
      </c>
      <c r="G29" s="4">
        <v>13.779000000000002</v>
      </c>
      <c r="H29" s="4">
        <v>0.16366666666666665</v>
      </c>
      <c r="I29" s="4">
        <v>20.276</v>
      </c>
      <c r="J29" s="4">
        <v>0.18600000000000003</v>
      </c>
      <c r="K29" s="4">
        <v>95.748666666666665</v>
      </c>
    </row>
    <row r="30" spans="1:11" x14ac:dyDescent="0.2">
      <c r="A30" s="19" t="s">
        <v>525</v>
      </c>
      <c r="B30" s="4">
        <v>0.10933333333333334</v>
      </c>
      <c r="C30" s="4">
        <v>1.702</v>
      </c>
      <c r="D30" s="4">
        <v>30.336666666666662</v>
      </c>
      <c r="E30" s="4">
        <v>29.088333333333335</v>
      </c>
      <c r="F30" s="4">
        <v>0.20899999999999999</v>
      </c>
      <c r="G30" s="4">
        <v>13.535666666666666</v>
      </c>
      <c r="H30" s="4">
        <v>0.16166666666666665</v>
      </c>
      <c r="I30" s="4">
        <v>20.298000000000002</v>
      </c>
      <c r="J30" s="4">
        <v>0.17400000000000002</v>
      </c>
      <c r="K30" s="4">
        <v>95.614666666666665</v>
      </c>
    </row>
    <row r="31" spans="1:11" x14ac:dyDescent="0.2">
      <c r="A31" s="19" t="s">
        <v>526</v>
      </c>
      <c r="B31" s="4">
        <v>0.13799999999999998</v>
      </c>
      <c r="C31" s="4">
        <v>1.0456666666666667</v>
      </c>
      <c r="D31" s="4">
        <v>33.895333333333333</v>
      </c>
      <c r="E31" s="4">
        <v>26.005333333333336</v>
      </c>
      <c r="F31" s="4">
        <v>0.17633333333333334</v>
      </c>
      <c r="G31" s="4">
        <v>14.259</v>
      </c>
      <c r="H31" s="4">
        <v>0.12466666666666666</v>
      </c>
      <c r="I31" s="4">
        <v>20.254666666666669</v>
      </c>
      <c r="J31" s="4">
        <v>0.20333333333333334</v>
      </c>
      <c r="K31" s="4">
        <v>96.10233333333332</v>
      </c>
    </row>
    <row r="32" spans="1:11" x14ac:dyDescent="0.2">
      <c r="A32" s="19" t="s">
        <v>527</v>
      </c>
      <c r="B32" s="4">
        <v>0.10066666666666668</v>
      </c>
      <c r="C32" s="4">
        <v>1.2296666666666667</v>
      </c>
      <c r="D32" s="4">
        <v>32.037666666666667</v>
      </c>
      <c r="E32" s="4">
        <v>26.807333333333332</v>
      </c>
      <c r="F32" s="4">
        <v>0.17466666666666666</v>
      </c>
      <c r="G32" s="4">
        <v>14.06</v>
      </c>
      <c r="H32" s="4">
        <v>0.12333333333333334</v>
      </c>
      <c r="I32" s="4">
        <v>21.189666666666664</v>
      </c>
      <c r="J32" s="4">
        <v>0.18933333333333335</v>
      </c>
      <c r="K32" s="4">
        <v>95.912333333333336</v>
      </c>
    </row>
    <row r="33" spans="1:11" x14ac:dyDescent="0.2">
      <c r="A33" s="19" t="s">
        <v>528</v>
      </c>
      <c r="B33" s="4">
        <v>0.12266666666666666</v>
      </c>
      <c r="C33" s="4">
        <v>1.8243333333333334</v>
      </c>
      <c r="D33" s="4">
        <v>29.243666666666666</v>
      </c>
      <c r="E33" s="4">
        <v>29.281000000000002</v>
      </c>
      <c r="F33" s="4">
        <v>0.21266666666666667</v>
      </c>
      <c r="G33" s="4">
        <v>13.303333333333333</v>
      </c>
      <c r="H33" s="4">
        <v>0.15933333333333335</v>
      </c>
      <c r="I33" s="4">
        <v>20.622333333333334</v>
      </c>
      <c r="J33" s="4">
        <v>0.20133333333333334</v>
      </c>
      <c r="K33" s="4">
        <v>94.970666666666673</v>
      </c>
    </row>
    <row r="34" spans="1:11" x14ac:dyDescent="0.2">
      <c r="A34" s="19" t="s">
        <v>529</v>
      </c>
      <c r="B34" s="4">
        <v>0.123</v>
      </c>
      <c r="C34" s="4">
        <v>1.69</v>
      </c>
      <c r="D34" s="4">
        <v>29.077999999999999</v>
      </c>
      <c r="E34" s="4">
        <v>28.754999999999999</v>
      </c>
      <c r="F34" s="4">
        <v>0.20699999999999999</v>
      </c>
      <c r="G34" s="4">
        <v>13.464</v>
      </c>
      <c r="H34" s="4">
        <v>0.17799999999999999</v>
      </c>
      <c r="I34" s="4">
        <v>20.065000000000001</v>
      </c>
      <c r="J34" s="4">
        <v>0.19700000000000001</v>
      </c>
      <c r="K34" s="4">
        <v>93.757000000000005</v>
      </c>
    </row>
    <row r="35" spans="1:11" x14ac:dyDescent="0.2">
      <c r="A35" s="19" t="s">
        <v>530</v>
      </c>
      <c r="B35" s="4">
        <v>0.28200000000000003</v>
      </c>
      <c r="C35" s="4">
        <v>17.508333333333333</v>
      </c>
      <c r="D35" s="4">
        <v>4.1646666666666663</v>
      </c>
      <c r="E35" s="4">
        <v>68.620999999999995</v>
      </c>
      <c r="F35" s="4">
        <v>0.35233333333333333</v>
      </c>
      <c r="G35" s="4">
        <v>4.8860000000000001</v>
      </c>
      <c r="H35" s="4">
        <v>0.64866666666666661</v>
      </c>
      <c r="I35" s="4">
        <v>0.17333333333333334</v>
      </c>
      <c r="J35" s="4">
        <v>5.9666666666666666E-2</v>
      </c>
      <c r="K35" s="4">
        <v>96.696000000000012</v>
      </c>
    </row>
    <row r="36" spans="1:11" x14ac:dyDescent="0.2">
      <c r="A36" s="19" t="s">
        <v>531</v>
      </c>
      <c r="B36" s="4">
        <v>0.157</v>
      </c>
      <c r="C36" s="4">
        <v>18.011333333333333</v>
      </c>
      <c r="D36" s="4">
        <v>4.05</v>
      </c>
      <c r="E36" s="4">
        <v>68.995999999999995</v>
      </c>
      <c r="F36" s="4">
        <v>0.39600000000000007</v>
      </c>
      <c r="G36" s="4">
        <v>4.8440000000000003</v>
      </c>
      <c r="H36" s="4">
        <v>0.65600000000000003</v>
      </c>
      <c r="I36" s="4">
        <v>0.18200000000000002</v>
      </c>
      <c r="J36" s="4">
        <v>5.6000000000000001E-2</v>
      </c>
      <c r="K36" s="4">
        <v>97.348333333333343</v>
      </c>
    </row>
    <row r="37" spans="1:11" x14ac:dyDescent="0.2">
      <c r="A37" s="19" t="s">
        <v>532</v>
      </c>
      <c r="B37" s="4">
        <v>0.184</v>
      </c>
      <c r="C37" s="4">
        <v>18.0105</v>
      </c>
      <c r="D37" s="4">
        <v>3.9405000000000001</v>
      </c>
      <c r="E37" s="4">
        <v>67.912499999999994</v>
      </c>
      <c r="F37" s="4">
        <v>0.34750000000000003</v>
      </c>
      <c r="G37" s="4">
        <v>5.1125000000000007</v>
      </c>
      <c r="H37" s="4">
        <v>0.70550000000000002</v>
      </c>
      <c r="I37" s="4">
        <v>0.16650000000000001</v>
      </c>
      <c r="J37" s="4">
        <v>5.3999999999999999E-2</v>
      </c>
      <c r="K37" s="4">
        <v>96.433500000000009</v>
      </c>
    </row>
    <row r="38" spans="1:11" x14ac:dyDescent="0.2">
      <c r="A38" s="19" t="s">
        <v>533</v>
      </c>
      <c r="B38" s="4">
        <v>0.16033333333333333</v>
      </c>
      <c r="C38" s="4">
        <v>17.782</v>
      </c>
      <c r="D38" s="4">
        <v>4.0256666666666669</v>
      </c>
      <c r="E38" s="4">
        <v>68.338666666666668</v>
      </c>
      <c r="F38" s="4">
        <v>0.37399999999999994</v>
      </c>
      <c r="G38" s="4">
        <v>4.9923333333333337</v>
      </c>
      <c r="H38" s="4">
        <v>0.66633333333333333</v>
      </c>
      <c r="I38" s="4">
        <v>0.10966666666666668</v>
      </c>
      <c r="J38" s="4">
        <v>5.1333333333333335E-2</v>
      </c>
      <c r="K38" s="4">
        <v>96.50033333333333</v>
      </c>
    </row>
    <row r="39" spans="1:11" x14ac:dyDescent="0.2">
      <c r="A39" s="19" t="s">
        <v>534</v>
      </c>
      <c r="B39" s="4">
        <v>0.17866666666666667</v>
      </c>
      <c r="C39" s="4">
        <v>17.959</v>
      </c>
      <c r="D39" s="4">
        <v>4.0679999999999996</v>
      </c>
      <c r="E39" s="4">
        <v>68.194999999999993</v>
      </c>
      <c r="F39" s="4">
        <v>0.36933333333333335</v>
      </c>
      <c r="G39" s="4">
        <v>4.9083333333333341</v>
      </c>
      <c r="H39" s="4">
        <v>0.69066666666666665</v>
      </c>
      <c r="I39" s="4">
        <v>0.158</v>
      </c>
      <c r="J39" s="4">
        <v>5.3999999999999992E-2</v>
      </c>
      <c r="K39" s="4">
        <v>96.581000000000003</v>
      </c>
    </row>
    <row r="40" spans="1:11" x14ac:dyDescent="0.2">
      <c r="A40" s="19" t="s">
        <v>535</v>
      </c>
      <c r="B40" s="4">
        <v>0.20699999999999999</v>
      </c>
      <c r="C40" s="4">
        <v>20.708666666666666</v>
      </c>
      <c r="D40" s="4">
        <v>3.6549999999999998</v>
      </c>
      <c r="E40" s="4">
        <v>67.926000000000002</v>
      </c>
      <c r="F40" s="4">
        <v>0.41799999999999998</v>
      </c>
      <c r="G40" s="4">
        <v>4.6796666666666669</v>
      </c>
      <c r="H40" s="4">
        <v>0.57599999999999996</v>
      </c>
      <c r="I40" s="4">
        <v>3.9666666666666663E-2</v>
      </c>
      <c r="J40" s="4">
        <v>8.3333333333333332E-3</v>
      </c>
      <c r="K40" s="4">
        <v>98.21833333333332</v>
      </c>
    </row>
    <row r="41" spans="1:11" x14ac:dyDescent="0.2">
      <c r="A41" s="19" t="s">
        <v>536</v>
      </c>
      <c r="B41" s="4">
        <v>0.13333333333333333</v>
      </c>
      <c r="C41" s="4">
        <v>19.240666666666666</v>
      </c>
      <c r="D41" s="4">
        <v>3.7913333333333337</v>
      </c>
      <c r="E41" s="4">
        <v>69.015333333333331</v>
      </c>
      <c r="F41" s="4">
        <v>0.41066666666666668</v>
      </c>
      <c r="G41" s="4">
        <v>4.6710000000000003</v>
      </c>
      <c r="H41" s="4">
        <v>0.54200000000000004</v>
      </c>
      <c r="I41" s="4">
        <v>0.15033333333333332</v>
      </c>
      <c r="J41" s="4">
        <v>2.9666666666666664E-2</v>
      </c>
      <c r="K41" s="4">
        <v>97.984333333333325</v>
      </c>
    </row>
    <row r="42" spans="1:11" x14ac:dyDescent="0.2">
      <c r="A42" s="19" t="s">
        <v>537</v>
      </c>
      <c r="B42" s="4">
        <v>0.16</v>
      </c>
      <c r="C42" s="4">
        <v>20.757333333333332</v>
      </c>
      <c r="D42" s="4">
        <v>3.6203333333333334</v>
      </c>
      <c r="E42" s="4">
        <v>66.734999999999999</v>
      </c>
      <c r="F42" s="4">
        <v>0.43166666666666664</v>
      </c>
      <c r="G42" s="4">
        <v>4.6296666666666662</v>
      </c>
      <c r="H42" s="4">
        <v>0.64900000000000002</v>
      </c>
      <c r="I42" s="4">
        <v>5.4999999999999993E-2</v>
      </c>
      <c r="J42" s="4">
        <v>2.3666666666666669E-2</v>
      </c>
      <c r="K42" s="4">
        <v>97.061666666666667</v>
      </c>
    </row>
    <row r="43" spans="1:11" x14ac:dyDescent="0.2">
      <c r="A43" s="19" t="s">
        <v>538</v>
      </c>
      <c r="B43" s="4">
        <v>0.13799999999999998</v>
      </c>
      <c r="C43" s="4">
        <v>20.518666666666665</v>
      </c>
      <c r="D43" s="4">
        <v>3.5893333333333337</v>
      </c>
      <c r="E43" s="4">
        <v>67.89266666666667</v>
      </c>
      <c r="F43" s="4">
        <v>0.42633333333333329</v>
      </c>
      <c r="G43" s="4">
        <v>4.7269999999999994</v>
      </c>
      <c r="H43" s="4">
        <v>0.60266666666666657</v>
      </c>
      <c r="I43" s="4">
        <v>7.9000000000000001E-2</v>
      </c>
      <c r="J43" s="4">
        <v>0.02</v>
      </c>
      <c r="K43" s="4">
        <v>97.99366666666667</v>
      </c>
    </row>
    <row r="44" spans="1:11" x14ac:dyDescent="0.2">
      <c r="A44" s="19" t="s">
        <v>539</v>
      </c>
      <c r="B44" s="4">
        <v>0.154</v>
      </c>
      <c r="C44" s="4">
        <v>18.8505</v>
      </c>
      <c r="D44" s="4">
        <v>3.5945</v>
      </c>
      <c r="E44" s="4">
        <v>68.145499999999998</v>
      </c>
      <c r="F44" s="4">
        <v>0.39</v>
      </c>
      <c r="G44" s="4">
        <v>4.6005000000000003</v>
      </c>
      <c r="H44" s="4">
        <v>0.65149999999999997</v>
      </c>
      <c r="I44" s="4">
        <v>2.4500000000000001E-2</v>
      </c>
      <c r="J44" s="4">
        <v>0.02</v>
      </c>
      <c r="K44" s="4">
        <v>96.430999999999997</v>
      </c>
    </row>
    <row r="45" spans="1:11" x14ac:dyDescent="0.2">
      <c r="A45" s="19" t="s">
        <v>540</v>
      </c>
      <c r="B45" s="4">
        <v>0.30133333333333334</v>
      </c>
      <c r="C45" s="4">
        <v>19.283666666666665</v>
      </c>
      <c r="D45" s="4">
        <v>3.6386666666666669</v>
      </c>
      <c r="E45" s="4">
        <v>68.632999999999996</v>
      </c>
      <c r="F45" s="4">
        <v>0.37566666666666665</v>
      </c>
      <c r="G45" s="4">
        <v>4.562333333333334</v>
      </c>
      <c r="H45" s="4">
        <v>0.64366666666666672</v>
      </c>
      <c r="I45" s="4">
        <v>9.6666666666666665E-2</v>
      </c>
      <c r="J45" s="4">
        <v>3.1666666666666669E-2</v>
      </c>
      <c r="K45" s="4">
        <v>97.566666666666663</v>
      </c>
    </row>
    <row r="46" spans="1:11" x14ac:dyDescent="0.2">
      <c r="A46" s="19" t="s">
        <v>541</v>
      </c>
      <c r="B46" s="4">
        <v>0.155</v>
      </c>
      <c r="C46" s="4">
        <v>18.804000000000002</v>
      </c>
      <c r="D46" s="4">
        <v>3.6319999999999997</v>
      </c>
      <c r="E46" s="4">
        <v>68.828333333333333</v>
      </c>
      <c r="F46" s="4">
        <v>0.38766666666666666</v>
      </c>
      <c r="G46" s="4">
        <v>4.7726666666666668</v>
      </c>
      <c r="H46" s="4">
        <v>0.64466666666666672</v>
      </c>
      <c r="I46" s="4">
        <v>6.3333333333333339E-2</v>
      </c>
      <c r="J46" s="4">
        <v>1.4666666666666666E-2</v>
      </c>
      <c r="K46" s="4">
        <v>97.302333333333323</v>
      </c>
    </row>
    <row r="47" spans="1:11" x14ac:dyDescent="0.2">
      <c r="A47" s="19" t="s">
        <v>542</v>
      </c>
      <c r="B47" s="4">
        <v>0.14200000000000002</v>
      </c>
      <c r="C47" s="4">
        <v>18.446000000000002</v>
      </c>
      <c r="D47" s="4">
        <v>3.7773333333333334</v>
      </c>
      <c r="E47" s="4">
        <v>70.14233333333334</v>
      </c>
      <c r="F47" s="4">
        <v>0.40033333333333337</v>
      </c>
      <c r="G47" s="4">
        <v>4.2046666666666672</v>
      </c>
      <c r="H47" s="4">
        <v>0.60966666666666669</v>
      </c>
      <c r="I47" s="4">
        <v>0.12033333333333333</v>
      </c>
      <c r="J47" s="4">
        <v>3.6999999999999998E-2</v>
      </c>
      <c r="K47" s="4">
        <v>97.879666666666665</v>
      </c>
    </row>
    <row r="48" spans="1:11" x14ac:dyDescent="0.2">
      <c r="A48" s="19" t="s">
        <v>543</v>
      </c>
      <c r="B48" s="4">
        <v>0.156</v>
      </c>
      <c r="C48" s="4">
        <v>18.761499999999998</v>
      </c>
      <c r="D48" s="4">
        <v>3.7450000000000001</v>
      </c>
      <c r="E48" s="4">
        <v>69.8065</v>
      </c>
      <c r="F48" s="4">
        <v>0.39949999999999997</v>
      </c>
      <c r="G48" s="4">
        <v>4.1710000000000003</v>
      </c>
      <c r="H48" s="4">
        <v>0.63500000000000001</v>
      </c>
      <c r="I48" s="4">
        <v>7.5000000000000011E-2</v>
      </c>
      <c r="J48" s="4">
        <v>3.3000000000000002E-2</v>
      </c>
      <c r="K48" s="4">
        <v>97.782499999999999</v>
      </c>
    </row>
    <row r="49" spans="1:11" x14ac:dyDescent="0.2">
      <c r="A49" s="19" t="s">
        <v>544</v>
      </c>
      <c r="B49" s="4">
        <v>0.14699999999999999</v>
      </c>
      <c r="C49" s="4">
        <v>19.560500000000001</v>
      </c>
      <c r="D49" s="4">
        <v>3.5739999999999998</v>
      </c>
      <c r="E49" s="4">
        <v>68.988</v>
      </c>
      <c r="F49" s="4">
        <v>0.41299999999999998</v>
      </c>
      <c r="G49" s="4">
        <v>4.1084999999999994</v>
      </c>
      <c r="H49" s="4">
        <v>0.68049999999999999</v>
      </c>
      <c r="I49" s="4">
        <v>9.2999999999999999E-2</v>
      </c>
      <c r="J49" s="4">
        <v>3.4500000000000003E-2</v>
      </c>
      <c r="K49" s="4">
        <v>97.59899999999999</v>
      </c>
    </row>
    <row r="50" spans="1:11" x14ac:dyDescent="0.2">
      <c r="A50" s="19" t="s">
        <v>545</v>
      </c>
      <c r="B50" s="4">
        <v>0.16333333333333333</v>
      </c>
      <c r="C50" s="4">
        <v>19.898333333333333</v>
      </c>
      <c r="D50" s="4">
        <v>3.298</v>
      </c>
      <c r="E50" s="4">
        <v>68.348333333333343</v>
      </c>
      <c r="F50" s="4">
        <v>0.40933333333333333</v>
      </c>
      <c r="G50" s="4">
        <v>4.2779999999999996</v>
      </c>
      <c r="H50" s="4">
        <v>0.69733333333333336</v>
      </c>
      <c r="I50" s="4">
        <v>1.6666666666666666E-2</v>
      </c>
      <c r="J50" s="4">
        <v>2.5333333333333333E-2</v>
      </c>
      <c r="K50" s="4">
        <v>97.134666666666661</v>
      </c>
    </row>
    <row r="51" spans="1:11" x14ac:dyDescent="0.2">
      <c r="A51" s="19" t="s">
        <v>546</v>
      </c>
      <c r="B51" s="4">
        <v>0.13266666666666668</v>
      </c>
      <c r="C51" s="4">
        <v>19.880333333333333</v>
      </c>
      <c r="D51" s="4">
        <v>3.423</v>
      </c>
      <c r="E51" s="4">
        <v>68.598666666666659</v>
      </c>
      <c r="F51" s="4">
        <v>0.45300000000000001</v>
      </c>
      <c r="G51" s="4">
        <v>3.9963333333333337</v>
      </c>
      <c r="H51" s="4">
        <v>0.54433333333333334</v>
      </c>
      <c r="I51" s="4">
        <v>1.2666666666666668E-2</v>
      </c>
      <c r="J51" s="4">
        <v>1.2666666666666668E-2</v>
      </c>
      <c r="K51" s="4">
        <v>97.053666666666672</v>
      </c>
    </row>
    <row r="52" spans="1:11" x14ac:dyDescent="0.2">
      <c r="A52" s="19" t="s">
        <v>547</v>
      </c>
      <c r="B52" s="4">
        <v>0.21166666666666667</v>
      </c>
      <c r="C52" s="4">
        <v>19.063333333333333</v>
      </c>
      <c r="D52" s="4">
        <v>3.308666666666666</v>
      </c>
      <c r="E52" s="4">
        <v>68.639666666666656</v>
      </c>
      <c r="F52" s="4">
        <v>0.49266666666666659</v>
      </c>
      <c r="G52" s="4">
        <v>4.2276666666666669</v>
      </c>
      <c r="H52" s="4">
        <v>0.52600000000000002</v>
      </c>
      <c r="I52" s="4">
        <v>1.3999999999999999E-2</v>
      </c>
      <c r="J52" s="4">
        <v>1.1000000000000001E-2</v>
      </c>
      <c r="K52" s="4">
        <v>96.49466666666666</v>
      </c>
    </row>
    <row r="53" spans="1:11" x14ac:dyDescent="0.2">
      <c r="A53" s="19" t="s">
        <v>548</v>
      </c>
      <c r="B53" s="4">
        <v>0.1565</v>
      </c>
      <c r="C53" s="4">
        <v>19.9345</v>
      </c>
      <c r="D53" s="4">
        <v>3.4544999999999999</v>
      </c>
      <c r="E53" s="4">
        <v>68.784500000000008</v>
      </c>
      <c r="F53" s="4">
        <v>0.433</v>
      </c>
      <c r="G53" s="4">
        <v>4.0830000000000002</v>
      </c>
      <c r="H53" s="4">
        <v>0.55200000000000005</v>
      </c>
      <c r="I53" s="4">
        <v>0.02</v>
      </c>
      <c r="J53" s="4">
        <v>5.0000000000000001E-3</v>
      </c>
      <c r="K53" s="4">
        <v>97.423000000000002</v>
      </c>
    </row>
    <row r="54" spans="1:11" x14ac:dyDescent="0.2">
      <c r="A54" s="19" t="s">
        <v>549</v>
      </c>
      <c r="B54" s="4">
        <v>0.14233333333333334</v>
      </c>
      <c r="C54" s="4">
        <v>18.956666666666667</v>
      </c>
      <c r="D54" s="4">
        <v>3.8719999999999999</v>
      </c>
      <c r="E54" s="4">
        <v>69.366</v>
      </c>
      <c r="F54" s="4">
        <v>0.42033333333333328</v>
      </c>
      <c r="G54" s="4">
        <v>4.3423333333333334</v>
      </c>
      <c r="H54" s="4">
        <v>0.70433333333333337</v>
      </c>
      <c r="I54" s="4">
        <v>8.4666666666666668E-2</v>
      </c>
      <c r="J54" s="4">
        <v>2.3666666666666666E-2</v>
      </c>
      <c r="K54" s="4">
        <v>97.912333333333322</v>
      </c>
    </row>
    <row r="55" spans="1:11" x14ac:dyDescent="0.2">
      <c r="A55" s="19" t="s">
        <v>550</v>
      </c>
      <c r="B55" s="4">
        <v>0.17100000000000001</v>
      </c>
      <c r="C55" s="4">
        <v>18.47</v>
      </c>
      <c r="D55" s="4">
        <v>3.7040000000000002</v>
      </c>
      <c r="E55" s="4">
        <v>68.766000000000005</v>
      </c>
      <c r="F55" s="4">
        <v>0.36499999999999999</v>
      </c>
      <c r="G55" s="4">
        <v>4.4349999999999996</v>
      </c>
      <c r="H55" s="4">
        <v>0.70499999999999996</v>
      </c>
      <c r="I55" s="4">
        <v>1.2999999999999999E-2</v>
      </c>
      <c r="J55" s="4">
        <v>2.1000000000000001E-2</v>
      </c>
      <c r="K55" s="4">
        <v>96.65</v>
      </c>
    </row>
    <row r="56" spans="1:11" x14ac:dyDescent="0.2">
      <c r="A56" s="19" t="s">
        <v>551</v>
      </c>
      <c r="B56" s="4">
        <v>0.13400000000000001</v>
      </c>
      <c r="C56" s="4">
        <v>18.426666666666666</v>
      </c>
      <c r="D56" s="4">
        <v>3.6809999999999996</v>
      </c>
      <c r="E56" s="4">
        <v>70.175666666666658</v>
      </c>
      <c r="F56" s="4">
        <v>0.36099999999999999</v>
      </c>
      <c r="G56" s="4">
        <v>4.327</v>
      </c>
      <c r="H56" s="4">
        <v>0.59966666666666668</v>
      </c>
      <c r="I56" s="4">
        <v>6.4000000000000001E-2</v>
      </c>
      <c r="J56" s="4">
        <v>4.4333333333333336E-2</v>
      </c>
      <c r="K56" s="4">
        <v>97.813333333333333</v>
      </c>
    </row>
    <row r="57" spans="1:11" x14ac:dyDescent="0.2">
      <c r="A57" s="19" t="s">
        <v>552</v>
      </c>
      <c r="B57" s="4">
        <v>0.14233333333333334</v>
      </c>
      <c r="C57" s="4">
        <v>17.833333333333332</v>
      </c>
      <c r="D57" s="4">
        <v>3.9166666666666665</v>
      </c>
      <c r="E57" s="4">
        <v>70.028333333333336</v>
      </c>
      <c r="F57" s="4">
        <v>0.35299999999999998</v>
      </c>
      <c r="G57" s="4">
        <v>4.2726666666666668</v>
      </c>
      <c r="H57" s="4">
        <v>0.61466666666666658</v>
      </c>
      <c r="I57" s="4">
        <v>7.3000000000000009E-2</v>
      </c>
      <c r="J57" s="4">
        <v>3.6333333333333336E-2</v>
      </c>
      <c r="K57" s="4">
        <v>97.27033333333334</v>
      </c>
    </row>
    <row r="58" spans="1:11" x14ac:dyDescent="0.2">
      <c r="A58" s="19" t="s">
        <v>553</v>
      </c>
      <c r="B58" s="4">
        <v>0.19133333333333333</v>
      </c>
      <c r="C58" s="4">
        <v>17.958666666666669</v>
      </c>
      <c r="D58" s="4">
        <v>4.1516666666666664</v>
      </c>
      <c r="E58" s="4">
        <v>69.932000000000002</v>
      </c>
      <c r="F58" s="4">
        <v>0.39100000000000001</v>
      </c>
      <c r="G58" s="4">
        <v>4.1429999999999998</v>
      </c>
      <c r="H58" s="4">
        <v>0.60233333333333328</v>
      </c>
      <c r="I58" s="4">
        <v>5.8333333333333327E-2</v>
      </c>
      <c r="J58" s="4">
        <v>4.4000000000000004E-2</v>
      </c>
      <c r="K58" s="4">
        <v>97.472333333333339</v>
      </c>
    </row>
    <row r="59" spans="1:11" x14ac:dyDescent="0.2">
      <c r="A59" s="19" t="s">
        <v>554</v>
      </c>
      <c r="B59" s="4">
        <v>0.13600000000000001</v>
      </c>
      <c r="C59" s="4">
        <v>18.661666666666665</v>
      </c>
      <c r="D59" s="4">
        <v>3.8523333333333336</v>
      </c>
      <c r="E59" s="4">
        <v>69.202333333333343</v>
      </c>
      <c r="F59" s="4">
        <v>0.38000000000000006</v>
      </c>
      <c r="G59" s="4">
        <v>4.3280000000000003</v>
      </c>
      <c r="H59" s="4">
        <v>0.69099999999999995</v>
      </c>
      <c r="I59" s="4">
        <v>0.14100000000000001</v>
      </c>
      <c r="J59" s="4">
        <v>3.5666666666666673E-2</v>
      </c>
      <c r="K59" s="4">
        <v>97.427999999999997</v>
      </c>
    </row>
    <row r="60" spans="1:11" x14ac:dyDescent="0.2">
      <c r="A60" s="26" t="s">
        <v>555</v>
      </c>
      <c r="B60" s="8">
        <v>0.1545</v>
      </c>
      <c r="C60" s="8">
        <v>18.244500000000002</v>
      </c>
      <c r="D60" s="8">
        <v>3.798</v>
      </c>
      <c r="E60" s="8">
        <v>68.778500000000008</v>
      </c>
      <c r="F60" s="8">
        <v>0.39100000000000001</v>
      </c>
      <c r="G60" s="8">
        <v>4.41</v>
      </c>
      <c r="H60" s="8">
        <v>0.71299999999999997</v>
      </c>
      <c r="I60" s="8">
        <v>0.10600000000000001</v>
      </c>
      <c r="J60" s="8">
        <v>2.8999999999999998E-2</v>
      </c>
      <c r="K60" s="8">
        <v>96.624499999999998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B6204B-5206-1647-B08A-E1AC3B895B40}">
  <dimension ref="A1:X100"/>
  <sheetViews>
    <sheetView workbookViewId="0">
      <selection activeCell="B98" sqref="B98"/>
    </sheetView>
  </sheetViews>
  <sheetFormatPr baseColWidth="10" defaultRowHeight="16" x14ac:dyDescent="0.2"/>
  <cols>
    <col min="1" max="1" width="20.83203125" style="108" customWidth="1"/>
    <col min="2" max="2" width="20" customWidth="1"/>
    <col min="3" max="3" width="7.83203125" customWidth="1"/>
    <col min="4" max="5" width="7.83203125" style="89" customWidth="1"/>
    <col min="6" max="8" width="7.83203125" customWidth="1"/>
    <col min="9" max="9" width="7.83203125" style="89" customWidth="1"/>
    <col min="10" max="23" width="7.83203125" customWidth="1"/>
  </cols>
  <sheetData>
    <row r="1" spans="1:24" ht="29" customHeight="1" x14ac:dyDescent="0.2">
      <c r="A1" s="27" t="s">
        <v>1213</v>
      </c>
      <c r="B1" s="78"/>
      <c r="C1" s="78"/>
      <c r="D1" s="121"/>
      <c r="E1" s="121"/>
      <c r="F1" s="78"/>
      <c r="G1" s="78"/>
      <c r="H1" s="78"/>
      <c r="I1" s="121"/>
      <c r="J1" s="78"/>
      <c r="K1" s="78"/>
      <c r="L1" s="78"/>
      <c r="M1" s="78"/>
      <c r="N1" s="78"/>
      <c r="O1" s="78"/>
      <c r="P1" s="78"/>
      <c r="Q1" s="78"/>
      <c r="R1" s="78"/>
      <c r="S1" s="78"/>
      <c r="T1" s="78"/>
      <c r="U1" s="78"/>
      <c r="V1" s="78"/>
      <c r="W1" s="78"/>
    </row>
    <row r="2" spans="1:24" x14ac:dyDescent="0.2">
      <c r="A2" s="122"/>
      <c r="B2" s="123"/>
      <c r="C2" s="123"/>
      <c r="D2" s="124"/>
      <c r="E2" s="124"/>
      <c r="F2" s="184" t="s">
        <v>677</v>
      </c>
      <c r="G2" s="184"/>
      <c r="H2" s="184"/>
      <c r="I2" s="184"/>
      <c r="J2" s="185" t="s">
        <v>668</v>
      </c>
      <c r="K2" s="185"/>
      <c r="L2" s="185"/>
      <c r="M2" s="185"/>
      <c r="N2" s="185"/>
      <c r="O2" s="185"/>
      <c r="P2" s="185"/>
      <c r="Q2" s="185" t="s">
        <v>667</v>
      </c>
      <c r="R2" s="185"/>
      <c r="S2" s="185"/>
      <c r="T2" s="185"/>
      <c r="U2" s="185"/>
      <c r="V2" s="185"/>
      <c r="W2" s="185"/>
    </row>
    <row r="3" spans="1:24" ht="17" x14ac:dyDescent="0.25">
      <c r="A3" s="106" t="s">
        <v>153</v>
      </c>
      <c r="B3" s="106" t="s">
        <v>669</v>
      </c>
      <c r="C3" s="106" t="s">
        <v>562</v>
      </c>
      <c r="D3" s="90" t="s">
        <v>674</v>
      </c>
      <c r="E3" s="90" t="s">
        <v>675</v>
      </c>
      <c r="F3" s="21" t="s">
        <v>564</v>
      </c>
      <c r="G3" s="21" t="s">
        <v>565</v>
      </c>
      <c r="H3" s="21" t="s">
        <v>566</v>
      </c>
      <c r="I3" s="110" t="s">
        <v>676</v>
      </c>
      <c r="J3" s="110" t="s">
        <v>564</v>
      </c>
      <c r="K3" s="110" t="s">
        <v>565</v>
      </c>
      <c r="L3" s="110" t="s">
        <v>566</v>
      </c>
      <c r="M3" s="110" t="s">
        <v>567</v>
      </c>
      <c r="N3" s="110" t="s">
        <v>568</v>
      </c>
      <c r="O3" s="110" t="s">
        <v>569</v>
      </c>
      <c r="P3" s="110" t="s">
        <v>16</v>
      </c>
      <c r="Q3" s="110" t="s">
        <v>564</v>
      </c>
      <c r="R3" s="110" t="s">
        <v>565</v>
      </c>
      <c r="S3" s="110" t="s">
        <v>566</v>
      </c>
      <c r="T3" s="110" t="s">
        <v>567</v>
      </c>
      <c r="U3" s="110" t="s">
        <v>568</v>
      </c>
      <c r="V3" s="110" t="s">
        <v>569</v>
      </c>
      <c r="W3" s="110" t="s">
        <v>16</v>
      </c>
      <c r="X3" s="103"/>
    </row>
    <row r="4" spans="1:24" x14ac:dyDescent="0.2">
      <c r="A4" s="11" t="s">
        <v>570</v>
      </c>
      <c r="B4" s="6" t="s">
        <v>90</v>
      </c>
      <c r="C4" s="6" t="s">
        <v>571</v>
      </c>
      <c r="D4" s="111">
        <v>1149.5781348039054</v>
      </c>
      <c r="E4" s="112">
        <v>2.1529274854074756</v>
      </c>
      <c r="F4" s="113">
        <f t="shared" ref="F4:F35" si="0">ABS(J4-Q4)</f>
        <v>3.2692659178582439E-2</v>
      </c>
      <c r="G4" s="16">
        <f t="shared" ref="G4:G35" si="1">ABS(K4-R4)</f>
        <v>6.5136236357477562E-3</v>
      </c>
      <c r="H4" s="16">
        <f t="shared" ref="H4:H35" si="2">ABS(L4-S4)</f>
        <v>1.7949584480223647E-2</v>
      </c>
      <c r="I4" s="114">
        <v>1.5893975883661411</v>
      </c>
      <c r="J4" s="114">
        <v>0.70363575593174732</v>
      </c>
      <c r="K4" s="114">
        <v>0.22727411444383855</v>
      </c>
      <c r="L4" s="114">
        <v>1.8028018992298857E-2</v>
      </c>
      <c r="M4" s="114">
        <v>1.2274187410659188E-2</v>
      </c>
      <c r="N4" s="114">
        <v>3.8406288919408969E-2</v>
      </c>
      <c r="O4" s="114">
        <v>1.6969808791991226E-3</v>
      </c>
      <c r="P4" s="112">
        <v>1.001315346577152</v>
      </c>
      <c r="Q4" s="114">
        <v>0.67094309675316488</v>
      </c>
      <c r="R4" s="114">
        <v>0.2337877380795863</v>
      </c>
      <c r="S4" s="114">
        <v>3.5977603472522504E-2</v>
      </c>
      <c r="T4" s="114">
        <v>1.8741271254434935E-2</v>
      </c>
      <c r="U4" s="114">
        <v>4.8238619594592545E-2</v>
      </c>
      <c r="V4" s="114">
        <v>1.0252833816504821E-3</v>
      </c>
      <c r="W4" s="114">
        <v>1.0087136125359517</v>
      </c>
      <c r="X4" s="105"/>
    </row>
    <row r="5" spans="1:24" x14ac:dyDescent="0.2">
      <c r="A5" s="3" t="s">
        <v>572</v>
      </c>
      <c r="B5" s="6" t="s">
        <v>61</v>
      </c>
      <c r="C5" s="6" t="s">
        <v>457</v>
      </c>
      <c r="D5" s="111">
        <v>1163.8664992729855</v>
      </c>
      <c r="E5" s="112">
        <v>2.0947716788872093</v>
      </c>
      <c r="F5" s="113">
        <f t="shared" si="0"/>
        <v>1.7163796098120243E-2</v>
      </c>
      <c r="G5" s="16">
        <f t="shared" si="1"/>
        <v>5.4190706996475657E-2</v>
      </c>
      <c r="H5" s="16">
        <f t="shared" si="2"/>
        <v>1.0493033263868806E-2</v>
      </c>
      <c r="I5" s="114">
        <v>0.27108391249504993</v>
      </c>
      <c r="J5" s="114">
        <v>0.73194321186059808</v>
      </c>
      <c r="K5" s="114">
        <v>0.14569192579075241</v>
      </c>
      <c r="L5" s="114">
        <v>1.4800257402032018E-2</v>
      </c>
      <c r="M5" s="114">
        <v>1.0947208576385996E-2</v>
      </c>
      <c r="N5" s="114">
        <v>3.9952083950995303E-2</v>
      </c>
      <c r="O5" s="114">
        <v>1.1459061429945378E-4</v>
      </c>
      <c r="P5" s="112">
        <v>0.94344927819506319</v>
      </c>
      <c r="Q5" s="114">
        <v>0.74910700795871832</v>
      </c>
      <c r="R5" s="114">
        <v>0.19988263278722807</v>
      </c>
      <c r="S5" s="114">
        <v>4.3072241381632119E-3</v>
      </c>
      <c r="T5" s="114">
        <v>1.7635653096956892E-2</v>
      </c>
      <c r="U5" s="114">
        <v>4.3929642087763947E-2</v>
      </c>
      <c r="V5" s="114">
        <v>7.6251755864587456E-4</v>
      </c>
      <c r="W5" s="114">
        <v>1.0156246776274762</v>
      </c>
      <c r="X5" s="105"/>
    </row>
    <row r="6" spans="1:24" x14ac:dyDescent="0.2">
      <c r="A6" s="11" t="s">
        <v>573</v>
      </c>
      <c r="B6" s="6" t="s">
        <v>100</v>
      </c>
      <c r="C6" s="6" t="s">
        <v>571</v>
      </c>
      <c r="D6" s="111">
        <v>1185.0823473859791</v>
      </c>
      <c r="E6" s="112">
        <v>3.9056202339648491</v>
      </c>
      <c r="F6" s="113">
        <f t="shared" si="0"/>
        <v>1.1090031809174783E-2</v>
      </c>
      <c r="G6" s="16">
        <f t="shared" si="1"/>
        <v>3.7187232393653569E-2</v>
      </c>
      <c r="H6" s="16">
        <f t="shared" si="2"/>
        <v>1.2782393668577304E-2</v>
      </c>
      <c r="I6" s="114">
        <v>0.27493631165687404</v>
      </c>
      <c r="J6" s="114">
        <v>0.65633704294848516</v>
      </c>
      <c r="K6" s="114">
        <v>0.2071403883439048</v>
      </c>
      <c r="L6" s="114">
        <v>2.1228072581583154E-2</v>
      </c>
      <c r="M6" s="114">
        <v>1.0793505603981192E-2</v>
      </c>
      <c r="N6" s="114">
        <v>3.6036321908118035E-2</v>
      </c>
      <c r="O6" s="114">
        <v>1.8119126759599538E-3</v>
      </c>
      <c r="P6" s="112">
        <v>0.93334724406203218</v>
      </c>
      <c r="Q6" s="114">
        <v>0.66742707475765994</v>
      </c>
      <c r="R6" s="114">
        <v>0.24432762073755837</v>
      </c>
      <c r="S6" s="114">
        <v>3.4010466250160458E-2</v>
      </c>
      <c r="T6" s="114">
        <v>2.0521192410614182E-2</v>
      </c>
      <c r="U6" s="114">
        <v>4.3148552535178297E-2</v>
      </c>
      <c r="V6" s="114">
        <v>2.1921072124009701E-3</v>
      </c>
      <c r="W6" s="114">
        <v>1.0116270139035721</v>
      </c>
      <c r="X6" s="105"/>
    </row>
    <row r="7" spans="1:24" x14ac:dyDescent="0.2">
      <c r="A7" s="3" t="s">
        <v>574</v>
      </c>
      <c r="B7" s="6" t="s">
        <v>61</v>
      </c>
      <c r="C7" s="6" t="s">
        <v>571</v>
      </c>
      <c r="D7" s="111">
        <v>1157.7980172539865</v>
      </c>
      <c r="E7" s="112">
        <v>1.4022915494140451</v>
      </c>
      <c r="F7" s="113">
        <f t="shared" si="0"/>
        <v>2.1235085701012402E-3</v>
      </c>
      <c r="G7" s="16">
        <f t="shared" si="1"/>
        <v>5.3346905210739537E-2</v>
      </c>
      <c r="H7" s="16">
        <f t="shared" si="2"/>
        <v>7.2929749772394099E-3</v>
      </c>
      <c r="I7" s="114">
        <v>0.26972502780680369</v>
      </c>
      <c r="J7" s="114">
        <v>0.74565971022661059</v>
      </c>
      <c r="K7" s="114">
        <v>0.15190308303006661</v>
      </c>
      <c r="L7" s="114">
        <v>1.5040933947324033E-2</v>
      </c>
      <c r="M7" s="114">
        <v>1.0945649241220677E-2</v>
      </c>
      <c r="N7" s="114">
        <v>3.9646108816849754E-2</v>
      </c>
      <c r="O7" s="114">
        <v>1.1459061429945378E-4</v>
      </c>
      <c r="P7" s="112">
        <v>0.96331007587637107</v>
      </c>
      <c r="Q7" s="114">
        <v>0.74353620165650935</v>
      </c>
      <c r="R7" s="114">
        <v>0.20524998824080615</v>
      </c>
      <c r="S7" s="114">
        <v>7.747958970084623E-3</v>
      </c>
      <c r="T7" s="114">
        <v>1.5660485567556934E-2</v>
      </c>
      <c r="U7" s="114">
        <v>3.5855096458342284E-2</v>
      </c>
      <c r="V7" s="114">
        <v>1.4151529153941928E-3</v>
      </c>
      <c r="W7" s="114">
        <v>1.0094648838086937</v>
      </c>
      <c r="X7" s="105"/>
    </row>
    <row r="8" spans="1:24" x14ac:dyDescent="0.2">
      <c r="A8" s="3" t="s">
        <v>575</v>
      </c>
      <c r="B8" s="6" t="s">
        <v>100</v>
      </c>
      <c r="C8" s="6" t="s">
        <v>457</v>
      </c>
      <c r="D8" s="111">
        <v>1165.4731279901002</v>
      </c>
      <c r="E8" s="112">
        <v>2.1846269015039743</v>
      </c>
      <c r="F8" s="113">
        <f t="shared" si="0"/>
        <v>3.7207823986191713E-3</v>
      </c>
      <c r="G8" s="16">
        <f t="shared" si="1"/>
        <v>5.6914239899329644E-2</v>
      </c>
      <c r="H8" s="16">
        <f t="shared" si="2"/>
        <v>9.1575923878686634E-3</v>
      </c>
      <c r="I8" s="114">
        <v>0.29287170715948635</v>
      </c>
      <c r="J8" s="114">
        <v>0.70378893368963424</v>
      </c>
      <c r="K8" s="114">
        <v>0.17782981550041416</v>
      </c>
      <c r="L8" s="114">
        <v>1.7675411471223985E-2</v>
      </c>
      <c r="M8" s="114">
        <v>1.0790433092120169E-2</v>
      </c>
      <c r="N8" s="114">
        <v>3.9304800781799112E-2</v>
      </c>
      <c r="O8" s="114">
        <v>1.8119126759599538E-3</v>
      </c>
      <c r="P8" s="112">
        <v>0.95120130721115159</v>
      </c>
      <c r="Q8" s="114">
        <v>0.70750971608825342</v>
      </c>
      <c r="R8" s="114">
        <v>0.2347440553997438</v>
      </c>
      <c r="S8" s="114">
        <v>8.517819083355322E-3</v>
      </c>
      <c r="T8" s="114">
        <v>1.6370276066310026E-2</v>
      </c>
      <c r="U8" s="114">
        <v>4.0546852436338009E-2</v>
      </c>
      <c r="V8" s="114">
        <v>6.8012130084473823E-4</v>
      </c>
      <c r="W8" s="114">
        <v>1.0083688403748454</v>
      </c>
      <c r="X8" s="105"/>
    </row>
    <row r="9" spans="1:24" x14ac:dyDescent="0.2">
      <c r="A9" s="11" t="s">
        <v>576</v>
      </c>
      <c r="B9" s="6" t="s">
        <v>43</v>
      </c>
      <c r="C9" s="6" t="s">
        <v>571</v>
      </c>
      <c r="D9" s="111">
        <v>1171.8033422247277</v>
      </c>
      <c r="E9" s="112">
        <v>2.5896219521397876</v>
      </c>
      <c r="F9" s="113">
        <f t="shared" si="0"/>
        <v>1.7873936481860753E-2</v>
      </c>
      <c r="G9" s="16">
        <f t="shared" si="1"/>
        <v>5.4003056003989053E-2</v>
      </c>
      <c r="H9" s="16">
        <f t="shared" si="2"/>
        <v>8.8276452426383628E-3</v>
      </c>
      <c r="I9" s="114">
        <v>0.27488732779374253</v>
      </c>
      <c r="J9" s="114">
        <v>0.70100488260080762</v>
      </c>
      <c r="K9" s="114">
        <v>0.16844934161762184</v>
      </c>
      <c r="L9" s="114">
        <v>1.7005531122314184E-2</v>
      </c>
      <c r="M9" s="114">
        <v>1.0891159792345994E-2</v>
      </c>
      <c r="N9" s="114">
        <v>3.7667514223415292E-2</v>
      </c>
      <c r="O9" s="114">
        <v>1.1323408578184938E-4</v>
      </c>
      <c r="P9" s="112">
        <v>0.93513166344228682</v>
      </c>
      <c r="Q9" s="114">
        <v>0.71887881908266837</v>
      </c>
      <c r="R9" s="114">
        <v>0.2224523976216109</v>
      </c>
      <c r="S9" s="114">
        <v>8.1778858796758211E-3</v>
      </c>
      <c r="T9" s="114">
        <v>1.8405954532465733E-2</v>
      </c>
      <c r="U9" s="114">
        <v>4.0837355690881816E-2</v>
      </c>
      <c r="V9" s="114">
        <v>2.1302978611393215E-3</v>
      </c>
      <c r="W9" s="114">
        <v>1.0108827106684419</v>
      </c>
      <c r="X9" s="105"/>
    </row>
    <row r="10" spans="1:24" x14ac:dyDescent="0.2">
      <c r="A10" s="11" t="s">
        <v>577</v>
      </c>
      <c r="B10" s="6" t="s">
        <v>90</v>
      </c>
      <c r="C10" s="6" t="s">
        <v>571</v>
      </c>
      <c r="D10" s="111">
        <v>1160.0930595165987</v>
      </c>
      <c r="E10" s="112">
        <v>3.0442269301051748</v>
      </c>
      <c r="F10" s="113">
        <f t="shared" si="0"/>
        <v>5.1421383043808166E-3</v>
      </c>
      <c r="G10" s="16">
        <f t="shared" si="1"/>
        <v>1.9802762246589806E-2</v>
      </c>
      <c r="H10" s="16">
        <f t="shared" si="2"/>
        <v>4.6118851863593407E-3</v>
      </c>
      <c r="I10" s="114">
        <v>0.26381779814462475</v>
      </c>
      <c r="J10" s="114">
        <v>0.67392322846750896</v>
      </c>
      <c r="K10" s="114">
        <v>0.22410905131429851</v>
      </c>
      <c r="L10" s="114">
        <v>1.8398858754118064E-2</v>
      </c>
      <c r="M10" s="114">
        <v>1.227623719075265E-2</v>
      </c>
      <c r="N10" s="114">
        <v>3.8038647635578529E-2</v>
      </c>
      <c r="O10" s="114">
        <v>1.6969808791991226E-3</v>
      </c>
      <c r="P10" s="112">
        <v>0.9684430042414558</v>
      </c>
      <c r="Q10" s="114">
        <v>0.66878109016312814</v>
      </c>
      <c r="R10" s="114">
        <v>0.24391181356088831</v>
      </c>
      <c r="S10" s="114">
        <v>2.3010743940477404E-2</v>
      </c>
      <c r="T10" s="114">
        <v>2.1529649295179129E-2</v>
      </c>
      <c r="U10" s="114">
        <v>5.7597041181542415E-2</v>
      </c>
      <c r="V10" s="114">
        <v>8.2265694621471851E-4</v>
      </c>
      <c r="W10" s="114">
        <v>1.01565299508743</v>
      </c>
      <c r="X10" s="105"/>
    </row>
    <row r="11" spans="1:24" x14ac:dyDescent="0.2">
      <c r="A11" s="3" t="s">
        <v>578</v>
      </c>
      <c r="B11" s="6" t="s">
        <v>61</v>
      </c>
      <c r="C11" s="6" t="s">
        <v>457</v>
      </c>
      <c r="D11" s="111">
        <v>1162.8949398201771</v>
      </c>
      <c r="E11" s="112">
        <v>1.764181154180003</v>
      </c>
      <c r="F11" s="113">
        <f t="shared" si="0"/>
        <v>1.2227681684889635E-2</v>
      </c>
      <c r="G11" s="16">
        <f t="shared" si="1"/>
        <v>4.1115734450567376E-2</v>
      </c>
      <c r="H11" s="16">
        <f t="shared" si="2"/>
        <v>4.1995502137278339E-3</v>
      </c>
      <c r="I11" s="114">
        <v>0.27262635703942473</v>
      </c>
      <c r="J11" s="114">
        <v>0.73088462547935296</v>
      </c>
      <c r="K11" s="114">
        <v>0.17108190696655418</v>
      </c>
      <c r="L11" s="114">
        <v>1.6854689858472098E-2</v>
      </c>
      <c r="M11" s="114">
        <v>1.0946130237519147E-2</v>
      </c>
      <c r="N11" s="114">
        <v>3.7561870252685932E-2</v>
      </c>
      <c r="O11" s="114">
        <v>1.1459061429945378E-4</v>
      </c>
      <c r="P11" s="112">
        <v>0.96744381340888375</v>
      </c>
      <c r="Q11" s="114">
        <v>0.71865694379446332</v>
      </c>
      <c r="R11" s="114">
        <v>0.21219764141712155</v>
      </c>
      <c r="S11" s="114">
        <v>2.1054240072199932E-2</v>
      </c>
      <c r="T11" s="114">
        <v>1.6146169380885016E-2</v>
      </c>
      <c r="U11" s="114">
        <v>3.8537959282569804E-2</v>
      </c>
      <c r="V11" s="114">
        <v>2.1373028477668192E-3</v>
      </c>
      <c r="W11" s="114">
        <v>1.0087302567950065</v>
      </c>
      <c r="X11" s="105"/>
    </row>
    <row r="12" spans="1:24" x14ac:dyDescent="0.2">
      <c r="A12" s="3" t="s">
        <v>579</v>
      </c>
      <c r="B12" s="6" t="s">
        <v>100</v>
      </c>
      <c r="C12" s="6" t="s">
        <v>571</v>
      </c>
      <c r="D12" s="111">
        <v>1184.2352465766603</v>
      </c>
      <c r="E12" s="112">
        <v>3.5410884755875403</v>
      </c>
      <c r="F12" s="113">
        <f t="shared" si="0"/>
        <v>9.5995927348413446E-4</v>
      </c>
      <c r="G12" s="16">
        <f t="shared" si="1"/>
        <v>3.5930753073293076E-2</v>
      </c>
      <c r="H12" s="16">
        <f t="shared" si="2"/>
        <v>9.015311374345792E-3</v>
      </c>
      <c r="I12" s="114">
        <v>0.27371916771578497</v>
      </c>
      <c r="J12" s="114">
        <v>0.64850371215205804</v>
      </c>
      <c r="K12" s="114">
        <v>0.22739478866110463</v>
      </c>
      <c r="L12" s="114">
        <v>2.2876763584632181E-2</v>
      </c>
      <c r="M12" s="114">
        <v>1.0792455102387652E-2</v>
      </c>
      <c r="N12" s="114">
        <v>3.4779150655339874E-2</v>
      </c>
      <c r="O12" s="114">
        <v>1.8119126759599538E-3</v>
      </c>
      <c r="P12" s="112">
        <v>0.94615878283148236</v>
      </c>
      <c r="Q12" s="114">
        <v>0.64754375287857391</v>
      </c>
      <c r="R12" s="114">
        <v>0.26332554173439771</v>
      </c>
      <c r="S12" s="114">
        <v>3.1892074958977973E-2</v>
      </c>
      <c r="T12" s="114">
        <v>1.8854848250553891E-2</v>
      </c>
      <c r="U12" s="114">
        <v>4.1233107916938003E-2</v>
      </c>
      <c r="V12" s="114">
        <v>4.0140723598218837E-3</v>
      </c>
      <c r="W12" s="114">
        <v>1.0068633980992632</v>
      </c>
      <c r="X12" s="105"/>
    </row>
    <row r="13" spans="1:24" x14ac:dyDescent="0.2">
      <c r="A13" s="3" t="s">
        <v>580</v>
      </c>
      <c r="B13" s="6" t="s">
        <v>61</v>
      </c>
      <c r="C13" s="6" t="s">
        <v>571</v>
      </c>
      <c r="D13" s="111">
        <v>1173.7752750935865</v>
      </c>
      <c r="E13" s="112">
        <v>1.3229956123917133</v>
      </c>
      <c r="F13" s="113">
        <f t="shared" si="0"/>
        <v>1.057133675124633E-2</v>
      </c>
      <c r="G13" s="16">
        <f t="shared" si="1"/>
        <v>6.5768445101901218E-2</v>
      </c>
      <c r="H13" s="16">
        <f t="shared" si="2"/>
        <v>1.0742025428297927E-2</v>
      </c>
      <c r="I13" s="114">
        <v>0.27170691498437993</v>
      </c>
      <c r="J13" s="114">
        <v>0.64261842545107339</v>
      </c>
      <c r="K13" s="114">
        <v>0.25267594283934242</v>
      </c>
      <c r="L13" s="114">
        <v>2.4041141470307639E-2</v>
      </c>
      <c r="M13" s="114">
        <v>1.0943859487365853E-2</v>
      </c>
      <c r="N13" s="114">
        <v>3.1736079562465075E-2</v>
      </c>
      <c r="O13" s="114">
        <v>1.1459061429945378E-4</v>
      </c>
      <c r="P13" s="112">
        <v>0.96213003942485376</v>
      </c>
      <c r="Q13" s="114">
        <v>0.63204708869982706</v>
      </c>
      <c r="R13" s="114">
        <v>0.31844438794124363</v>
      </c>
      <c r="S13" s="114">
        <v>1.3299116042009711E-2</v>
      </c>
      <c r="T13" s="114">
        <v>1.3335948447874033E-2</v>
      </c>
      <c r="U13" s="114">
        <v>2.3910565864563312E-2</v>
      </c>
      <c r="V13" s="114">
        <v>1.3623832734144621E-3</v>
      </c>
      <c r="W13" s="114">
        <v>1.0023994902689322</v>
      </c>
      <c r="X13" s="105"/>
    </row>
    <row r="14" spans="1:24" x14ac:dyDescent="0.2">
      <c r="A14" s="11" t="s">
        <v>581</v>
      </c>
      <c r="B14" s="6" t="s">
        <v>100</v>
      </c>
      <c r="C14" s="6" t="s">
        <v>571</v>
      </c>
      <c r="D14" s="111">
        <v>1176.7174482090663</v>
      </c>
      <c r="E14" s="112">
        <v>3.7363861509385456</v>
      </c>
      <c r="F14" s="113">
        <f t="shared" si="0"/>
        <v>1.2210516953504946E-2</v>
      </c>
      <c r="G14" s="16">
        <f t="shared" si="1"/>
        <v>2.6800367744770792E-2</v>
      </c>
      <c r="H14" s="16">
        <f t="shared" si="2"/>
        <v>1.2016929589382913E-2</v>
      </c>
      <c r="I14" s="114">
        <v>0.27135630356997009</v>
      </c>
      <c r="J14" s="114">
        <v>0.68958571670033308</v>
      </c>
      <c r="K14" s="114">
        <v>0.17871662235142244</v>
      </c>
      <c r="L14" s="114">
        <v>1.8342124045927787E-2</v>
      </c>
      <c r="M14" s="114">
        <v>1.0793737907467443E-2</v>
      </c>
      <c r="N14" s="114">
        <v>3.8623339424611151E-2</v>
      </c>
      <c r="O14" s="114">
        <v>1.8119126759599538E-3</v>
      </c>
      <c r="P14" s="112">
        <v>0.93787345310572179</v>
      </c>
      <c r="Q14" s="114">
        <v>0.70179623365383803</v>
      </c>
      <c r="R14" s="114">
        <v>0.20551699009619323</v>
      </c>
      <c r="S14" s="114">
        <v>3.03590536353107E-2</v>
      </c>
      <c r="T14" s="114">
        <v>2.0991342310481432E-2</v>
      </c>
      <c r="U14" s="114">
        <v>4.8884353240397395E-2</v>
      </c>
      <c r="V14" s="114">
        <v>4.2182072179691816E-3</v>
      </c>
      <c r="W14" s="114">
        <v>1.01176618015419</v>
      </c>
      <c r="X14" s="105"/>
    </row>
    <row r="15" spans="1:24" x14ac:dyDescent="0.2">
      <c r="A15" s="11" t="s">
        <v>582</v>
      </c>
      <c r="B15" s="6" t="s">
        <v>90</v>
      </c>
      <c r="C15" s="6" t="s">
        <v>457</v>
      </c>
      <c r="D15" s="111">
        <v>1164.8021209158624</v>
      </c>
      <c r="E15" s="112">
        <v>3.4158441550776693</v>
      </c>
      <c r="F15" s="113">
        <f t="shared" si="0"/>
        <v>1.2831122070853906E-2</v>
      </c>
      <c r="G15" s="16">
        <f t="shared" si="1"/>
        <v>5.1145920251201571E-3</v>
      </c>
      <c r="H15" s="16">
        <f t="shared" si="2"/>
        <v>1.3745984980738316E-2</v>
      </c>
      <c r="I15" s="114">
        <v>0.25023813345000856</v>
      </c>
      <c r="J15" s="114">
        <v>0.66129506216778722</v>
      </c>
      <c r="K15" s="114">
        <v>0.24380693915704421</v>
      </c>
      <c r="L15" s="114">
        <v>2.000689695461939E-2</v>
      </c>
      <c r="M15" s="114">
        <v>1.2276827461853195E-2</v>
      </c>
      <c r="N15" s="114">
        <v>3.6556675129521841E-2</v>
      </c>
      <c r="O15" s="114">
        <v>1.6969808791991226E-3</v>
      </c>
      <c r="P15" s="112">
        <v>0.97563938175002507</v>
      </c>
      <c r="Q15" s="114">
        <v>0.64846394009693331</v>
      </c>
      <c r="R15" s="114">
        <v>0.24892153118216437</v>
      </c>
      <c r="S15" s="114">
        <v>3.3752881935357706E-2</v>
      </c>
      <c r="T15" s="114">
        <v>2.2286475223464539E-2</v>
      </c>
      <c r="U15" s="114">
        <v>5.750101199798404E-2</v>
      </c>
      <c r="V15" s="114">
        <v>1.4003571611529964E-3</v>
      </c>
      <c r="W15" s="114">
        <v>1.0123261975970568</v>
      </c>
      <c r="X15" s="105"/>
    </row>
    <row r="16" spans="1:24" x14ac:dyDescent="0.2">
      <c r="A16" s="11" t="s">
        <v>583</v>
      </c>
      <c r="B16" s="6" t="s">
        <v>84</v>
      </c>
      <c r="C16" s="6" t="s">
        <v>571</v>
      </c>
      <c r="D16" s="111">
        <v>1150.0157932307588</v>
      </c>
      <c r="E16" s="112">
        <v>2.659851423035736</v>
      </c>
      <c r="F16" s="113">
        <f t="shared" si="0"/>
        <v>2.9713477968072555E-2</v>
      </c>
      <c r="G16" s="16">
        <f t="shared" si="1"/>
        <v>8.0891349198174423E-3</v>
      </c>
      <c r="H16" s="16">
        <f t="shared" si="2"/>
        <v>9.4882136454486274E-3</v>
      </c>
      <c r="I16" s="114">
        <v>0.26566607674497922</v>
      </c>
      <c r="J16" s="114">
        <v>0.67326231785452861</v>
      </c>
      <c r="K16" s="114">
        <v>0.26248005036182304</v>
      </c>
      <c r="L16" s="114">
        <v>1.9050641797662089E-2</v>
      </c>
      <c r="M16" s="114">
        <v>1.2820988196587495E-2</v>
      </c>
      <c r="N16" s="114">
        <v>3.7248231381654909E-2</v>
      </c>
      <c r="O16" s="114">
        <v>1.0257774504031126E-4</v>
      </c>
      <c r="P16" s="112">
        <v>1.0049648073372965</v>
      </c>
      <c r="Q16" s="114">
        <v>0.64354883988645606</v>
      </c>
      <c r="R16" s="114">
        <v>0.25439091544200559</v>
      </c>
      <c r="S16" s="114">
        <v>2.8538855443110717E-2</v>
      </c>
      <c r="T16" s="114">
        <v>2.1008413280748428E-2</v>
      </c>
      <c r="U16" s="114">
        <v>6.5168701263944931E-2</v>
      </c>
      <c r="V16" s="114">
        <v>9.9230502341964184E-4</v>
      </c>
      <c r="W16" s="114">
        <v>1.0136480303396855</v>
      </c>
      <c r="X16" s="105"/>
    </row>
    <row r="17" spans="1:24" x14ac:dyDescent="0.2">
      <c r="A17" s="3" t="s">
        <v>584</v>
      </c>
      <c r="B17" s="6" t="s">
        <v>90</v>
      </c>
      <c r="C17" s="6" t="s">
        <v>571</v>
      </c>
      <c r="D17" s="111">
        <v>1167.7750900433816</v>
      </c>
      <c r="E17" s="112">
        <v>3.3463792980694005</v>
      </c>
      <c r="F17" s="113">
        <f t="shared" si="0"/>
        <v>2.3703952047315013E-2</v>
      </c>
      <c r="G17" s="16">
        <f t="shared" si="1"/>
        <v>4.2310217277613527E-3</v>
      </c>
      <c r="H17" s="16">
        <f t="shared" si="2"/>
        <v>1.2879698640801029E-2</v>
      </c>
      <c r="I17" s="114">
        <v>0.2638635827253889</v>
      </c>
      <c r="J17" s="114">
        <v>0.64153278160211591</v>
      </c>
      <c r="K17" s="114">
        <v>0.27777872518500812</v>
      </c>
      <c r="L17" s="114">
        <v>2.2486567439765907E-2</v>
      </c>
      <c r="M17" s="114">
        <v>1.2276135761306968E-2</v>
      </c>
      <c r="N17" s="114">
        <v>3.4584938308974071E-2</v>
      </c>
      <c r="O17" s="114">
        <v>1.6969808791991226E-3</v>
      </c>
      <c r="P17" s="112">
        <v>0.99035612917637006</v>
      </c>
      <c r="Q17" s="114">
        <v>0.6178288295548009</v>
      </c>
      <c r="R17" s="114">
        <v>0.27354770345724677</v>
      </c>
      <c r="S17" s="114">
        <v>3.5366266080566935E-2</v>
      </c>
      <c r="T17" s="114">
        <v>2.111911500594145E-2</v>
      </c>
      <c r="U17" s="114">
        <v>5.8551256910767562E-2</v>
      </c>
      <c r="V17" s="114">
        <v>2.3188351266163142E-3</v>
      </c>
      <c r="W17" s="114">
        <v>1.0087320061359399</v>
      </c>
      <c r="X17" s="105"/>
    </row>
    <row r="18" spans="1:24" x14ac:dyDescent="0.2">
      <c r="A18" s="11" t="s">
        <v>585</v>
      </c>
      <c r="B18" s="6" t="s">
        <v>43</v>
      </c>
      <c r="C18" s="6" t="s">
        <v>457</v>
      </c>
      <c r="D18" s="111">
        <v>1148.5700674814861</v>
      </c>
      <c r="E18" s="112">
        <v>2.9241800849710744</v>
      </c>
      <c r="F18" s="113">
        <f t="shared" si="0"/>
        <v>4.3841782913856542E-2</v>
      </c>
      <c r="G18" s="16">
        <f t="shared" si="1"/>
        <v>2.7584517573511075E-3</v>
      </c>
      <c r="H18" s="16">
        <f t="shared" si="2"/>
        <v>3.2035605101935857E-2</v>
      </c>
      <c r="I18" s="114">
        <v>0.27038943090435358</v>
      </c>
      <c r="J18" s="114">
        <v>0.76285184170529963</v>
      </c>
      <c r="K18" s="114">
        <v>0.10941031394429716</v>
      </c>
      <c r="L18" s="114">
        <v>1.1074685484735213E-2</v>
      </c>
      <c r="M18" s="114">
        <v>1.0893615410204132E-2</v>
      </c>
      <c r="N18" s="114">
        <v>4.616957044091391E-2</v>
      </c>
      <c r="O18" s="114">
        <v>1.1323408578184938E-4</v>
      </c>
      <c r="P18" s="112">
        <v>0.9405132610712319</v>
      </c>
      <c r="Q18" s="114">
        <v>0.80669362461915617</v>
      </c>
      <c r="R18" s="114">
        <v>0.10665186218694606</v>
      </c>
      <c r="S18" s="114">
        <v>4.3110290586671068E-2</v>
      </c>
      <c r="T18" s="114">
        <v>2.2215002217011448E-2</v>
      </c>
      <c r="U18" s="114">
        <v>3.595277320074379E-2</v>
      </c>
      <c r="V18" s="114">
        <v>1.3149298975326765E-3</v>
      </c>
      <c r="W18" s="114">
        <v>1.0159384827080611</v>
      </c>
      <c r="X18" s="105"/>
    </row>
    <row r="19" spans="1:24" x14ac:dyDescent="0.2">
      <c r="A19" s="11" t="s">
        <v>586</v>
      </c>
      <c r="B19" s="6" t="s">
        <v>100</v>
      </c>
      <c r="C19" s="6" t="s">
        <v>571</v>
      </c>
      <c r="D19" s="111">
        <v>1190.2814638330151</v>
      </c>
      <c r="E19" s="112">
        <v>4.4324525457960116</v>
      </c>
      <c r="F19" s="113">
        <f t="shared" si="0"/>
        <v>1.1882169260282072E-2</v>
      </c>
      <c r="G19" s="16">
        <f t="shared" si="1"/>
        <v>2.8580401480207324E-2</v>
      </c>
      <c r="H19" s="16">
        <f t="shared" si="2"/>
        <v>1.4679548199472304E-2</v>
      </c>
      <c r="I19" s="114">
        <v>0.29105599388882086</v>
      </c>
      <c r="J19" s="114">
        <v>0.64696690776486832</v>
      </c>
      <c r="K19" s="114">
        <v>0.21317874033702741</v>
      </c>
      <c r="L19" s="114">
        <v>2.2057144288586763E-2</v>
      </c>
      <c r="M19" s="114">
        <v>1.0794492369840616E-2</v>
      </c>
      <c r="N19" s="114">
        <v>3.5388044596333539E-2</v>
      </c>
      <c r="O19" s="114">
        <v>1.8119126759599538E-3</v>
      </c>
      <c r="P19" s="112">
        <v>0.93019724203261656</v>
      </c>
      <c r="Q19" s="114">
        <v>0.65884907702515039</v>
      </c>
      <c r="R19" s="114">
        <v>0.24175914181723474</v>
      </c>
      <c r="S19" s="114">
        <v>3.6736692488059067E-2</v>
      </c>
      <c r="T19" s="114">
        <v>2.2076814519237726E-2</v>
      </c>
      <c r="U19" s="114">
        <v>4.5265958692991069E-2</v>
      </c>
      <c r="V19" s="114">
        <v>4.2880930912314406E-3</v>
      </c>
      <c r="W19" s="114">
        <v>1.0089757776339046</v>
      </c>
      <c r="X19" s="105"/>
    </row>
    <row r="20" spans="1:24" x14ac:dyDescent="0.2">
      <c r="A20" s="11" t="s">
        <v>587</v>
      </c>
      <c r="B20" s="6" t="s">
        <v>100</v>
      </c>
      <c r="C20" s="6" t="s">
        <v>457</v>
      </c>
      <c r="D20" s="111">
        <v>1169.1749131936181</v>
      </c>
      <c r="E20" s="112">
        <v>1.739436166243725</v>
      </c>
      <c r="F20" s="113">
        <f t="shared" si="0"/>
        <v>1.2686286420523274E-2</v>
      </c>
      <c r="G20" s="16">
        <f t="shared" si="1"/>
        <v>5.8413115527488763E-2</v>
      </c>
      <c r="H20" s="16">
        <f t="shared" si="2"/>
        <v>4.2052833885274435E-4</v>
      </c>
      <c r="I20" s="114">
        <v>0.25340309622003782</v>
      </c>
      <c r="J20" s="114">
        <v>0.66253979013670516</v>
      </c>
      <c r="K20" s="114">
        <v>0.23270506907889141</v>
      </c>
      <c r="L20" s="114">
        <v>2.233318865132242E-2</v>
      </c>
      <c r="M20" s="114">
        <v>1.0788670629502782E-2</v>
      </c>
      <c r="N20" s="114">
        <v>3.51751556871907E-2</v>
      </c>
      <c r="O20" s="114">
        <v>1.8119126759599538E-3</v>
      </c>
      <c r="P20" s="112">
        <v>0.96535378685957229</v>
      </c>
      <c r="Q20" s="114">
        <v>0.64985350371618189</v>
      </c>
      <c r="R20" s="114">
        <v>0.29111818460638017</v>
      </c>
      <c r="S20" s="114">
        <v>2.1912660312469676E-2</v>
      </c>
      <c r="T20" s="114">
        <v>1.4111959748267455E-2</v>
      </c>
      <c r="U20" s="114">
        <v>1.2447935746705809E-2</v>
      </c>
      <c r="V20" s="114">
        <v>1.805129014283226E-3</v>
      </c>
      <c r="W20" s="114">
        <v>0.99124937314428807</v>
      </c>
      <c r="X20" s="105"/>
    </row>
    <row r="21" spans="1:24" x14ac:dyDescent="0.2">
      <c r="A21" s="11" t="s">
        <v>588</v>
      </c>
      <c r="B21" s="6" t="s">
        <v>61</v>
      </c>
      <c r="C21" s="6" t="s">
        <v>571</v>
      </c>
      <c r="D21" s="111">
        <v>1179.6925922051232</v>
      </c>
      <c r="E21" s="112">
        <v>3.5554414604826157</v>
      </c>
      <c r="F21" s="113">
        <f t="shared" si="0"/>
        <v>2.4072830556702951E-2</v>
      </c>
      <c r="G21" s="16">
        <f t="shared" si="1"/>
        <v>3.7107863522116702E-2</v>
      </c>
      <c r="H21" s="16">
        <f t="shared" si="2"/>
        <v>7.4942294614825343E-3</v>
      </c>
      <c r="I21" s="114">
        <v>0.27174202415907939</v>
      </c>
      <c r="J21" s="114">
        <v>0.69410703997832313</v>
      </c>
      <c r="K21" s="114">
        <v>0.16572690102277282</v>
      </c>
      <c r="L21" s="114">
        <v>1.7249896094870744E-2</v>
      </c>
      <c r="M21" s="114">
        <v>1.0949941632449332E-2</v>
      </c>
      <c r="N21" s="114">
        <v>3.715431563245547E-2</v>
      </c>
      <c r="O21" s="114">
        <v>1.1459061429945378E-4</v>
      </c>
      <c r="P21" s="112">
        <v>0.92530268497517087</v>
      </c>
      <c r="Q21" s="114">
        <v>0.71817987053502608</v>
      </c>
      <c r="R21" s="114">
        <v>0.20283476454488952</v>
      </c>
      <c r="S21" s="114">
        <v>2.4744125556353278E-2</v>
      </c>
      <c r="T21" s="114">
        <v>2.1513242281704533E-2</v>
      </c>
      <c r="U21" s="114">
        <v>3.9869168864127905E-2</v>
      </c>
      <c r="V21" s="114">
        <v>2.897218463629329E-3</v>
      </c>
      <c r="W21" s="114">
        <v>1.0100383902457306</v>
      </c>
      <c r="X21" s="105"/>
    </row>
    <row r="22" spans="1:24" x14ac:dyDescent="0.2">
      <c r="A22" s="11" t="s">
        <v>589</v>
      </c>
      <c r="B22" s="6" t="s">
        <v>43</v>
      </c>
      <c r="C22" s="6" t="s">
        <v>457</v>
      </c>
      <c r="D22" s="111">
        <v>1169.8900790529733</v>
      </c>
      <c r="E22" s="112">
        <v>2.7835776729160502</v>
      </c>
      <c r="F22" s="113">
        <f t="shared" si="0"/>
        <v>4.3327448339013364E-3</v>
      </c>
      <c r="G22" s="16">
        <f t="shared" si="1"/>
        <v>2.9573258559911747E-2</v>
      </c>
      <c r="H22" s="16">
        <f t="shared" si="2"/>
        <v>1.7635413301454513E-2</v>
      </c>
      <c r="I22" s="114">
        <v>0.2595729616648747</v>
      </c>
      <c r="J22" s="114">
        <v>0.71374591595265446</v>
      </c>
      <c r="K22" s="114">
        <v>0.16979617590179127</v>
      </c>
      <c r="L22" s="114">
        <v>1.701914991868048E-2</v>
      </c>
      <c r="M22" s="114">
        <v>1.0891680136888194E-2</v>
      </c>
      <c r="N22" s="114">
        <v>3.7653656680004914E-2</v>
      </c>
      <c r="O22" s="114">
        <v>1.1323408578184938E-4</v>
      </c>
      <c r="P22" s="112">
        <v>0.94921981267580124</v>
      </c>
      <c r="Q22" s="114">
        <v>0.7180786607865558</v>
      </c>
      <c r="R22" s="114">
        <v>0.19936943446170302</v>
      </c>
      <c r="S22" s="114">
        <v>3.4654563220134993E-2</v>
      </c>
      <c r="T22" s="114">
        <v>1.9095795626209808E-2</v>
      </c>
      <c r="U22" s="114">
        <v>3.3691559312519298E-2</v>
      </c>
      <c r="V22" s="114">
        <v>2.6477081466266556E-3</v>
      </c>
      <c r="W22" s="114">
        <v>1.0075377215537495</v>
      </c>
      <c r="X22" s="105"/>
    </row>
    <row r="23" spans="1:24" x14ac:dyDescent="0.2">
      <c r="A23" s="11" t="s">
        <v>590</v>
      </c>
      <c r="B23" s="6" t="s">
        <v>43</v>
      </c>
      <c r="C23" s="6" t="s">
        <v>571</v>
      </c>
      <c r="D23" s="111">
        <v>1174.5372519954826</v>
      </c>
      <c r="E23" s="112">
        <v>3.2911852983939358</v>
      </c>
      <c r="F23" s="113">
        <f t="shared" si="0"/>
        <v>7.2166492770743274E-3</v>
      </c>
      <c r="G23" s="16">
        <f t="shared" si="1"/>
        <v>2.2076852970230515E-2</v>
      </c>
      <c r="H23" s="16">
        <f t="shared" si="2"/>
        <v>1.7427168465837532E-2</v>
      </c>
      <c r="I23" s="114">
        <v>0.24339159561941975</v>
      </c>
      <c r="J23" s="114">
        <v>0.70361553842058877</v>
      </c>
      <c r="K23" s="114">
        <v>0.17427430174527983</v>
      </c>
      <c r="L23" s="114">
        <v>1.7630449402621384E-2</v>
      </c>
      <c r="M23" s="114">
        <v>1.0890042310815196E-2</v>
      </c>
      <c r="N23" s="114">
        <v>3.7041125945001606E-2</v>
      </c>
      <c r="O23" s="114">
        <v>1.8101142315457774E-3</v>
      </c>
      <c r="P23" s="112">
        <v>0.94526157205585248</v>
      </c>
      <c r="Q23" s="114">
        <v>0.7108321876976631</v>
      </c>
      <c r="R23" s="114">
        <v>0.19635115471551035</v>
      </c>
      <c r="S23" s="114">
        <v>3.5057617868458915E-2</v>
      </c>
      <c r="T23" s="114">
        <v>2.0553103400759731E-2</v>
      </c>
      <c r="U23" s="114">
        <v>4.1039100394998161E-2</v>
      </c>
      <c r="V23" s="114">
        <v>4.2474360896216897E-3</v>
      </c>
      <c r="W23" s="114">
        <v>1.008080600167012</v>
      </c>
      <c r="X23" s="105"/>
    </row>
    <row r="24" spans="1:24" x14ac:dyDescent="0.2">
      <c r="A24" s="3" t="s">
        <v>591</v>
      </c>
      <c r="B24" s="6" t="s">
        <v>104</v>
      </c>
      <c r="C24" s="6" t="s">
        <v>457</v>
      </c>
      <c r="D24" s="111">
        <v>1175.1322195931734</v>
      </c>
      <c r="E24" s="112">
        <v>3.5768020356882144</v>
      </c>
      <c r="F24" s="113">
        <f t="shared" si="0"/>
        <v>3.2090612945514074E-2</v>
      </c>
      <c r="G24" s="16">
        <f t="shared" si="1"/>
        <v>4.270893361357217E-2</v>
      </c>
      <c r="H24" s="16">
        <f t="shared" si="2"/>
        <v>3.0571703044028863E-3</v>
      </c>
      <c r="I24" s="114">
        <v>0.26958970347079708</v>
      </c>
      <c r="J24" s="114">
        <v>0.71567730860822665</v>
      </c>
      <c r="K24" s="114">
        <v>0.1376759977756086</v>
      </c>
      <c r="L24" s="114">
        <v>1.6370917160409833E-2</v>
      </c>
      <c r="M24" s="114">
        <v>1.0491035436328974E-2</v>
      </c>
      <c r="N24" s="114">
        <v>3.8050439242929737E-2</v>
      </c>
      <c r="O24" s="114">
        <v>5.3578800385855512E-3</v>
      </c>
      <c r="P24" s="112">
        <v>0.9236235782620893</v>
      </c>
      <c r="Q24" s="114">
        <v>0.74776792155374072</v>
      </c>
      <c r="R24" s="114">
        <v>0.18038493138918077</v>
      </c>
      <c r="S24" s="114">
        <v>1.942808746481272E-2</v>
      </c>
      <c r="T24" s="114">
        <v>1.8642915772044279E-2</v>
      </c>
      <c r="U24" s="114">
        <v>3.7822020292527903E-2</v>
      </c>
      <c r="V24" s="114">
        <v>5.7628811437735999E-3</v>
      </c>
      <c r="W24" s="114">
        <v>1.0098087576160799</v>
      </c>
      <c r="X24" s="105"/>
    </row>
    <row r="25" spans="1:24" x14ac:dyDescent="0.2">
      <c r="A25" s="11" t="s">
        <v>592</v>
      </c>
      <c r="B25" s="6" t="s">
        <v>108</v>
      </c>
      <c r="C25" s="6" t="s">
        <v>571</v>
      </c>
      <c r="D25" s="111">
        <v>1179.1469171825938</v>
      </c>
      <c r="E25" s="112">
        <v>3.7716239561168585</v>
      </c>
      <c r="F25" s="113">
        <f t="shared" si="0"/>
        <v>1.9851019829794314E-2</v>
      </c>
      <c r="G25" s="16">
        <f t="shared" si="1"/>
        <v>4.0354759815282526E-2</v>
      </c>
      <c r="H25" s="16">
        <f t="shared" si="2"/>
        <v>1.1064457508405047E-2</v>
      </c>
      <c r="I25" s="114">
        <v>0.27090074851064855</v>
      </c>
      <c r="J25" s="114">
        <v>0.70908651558756064</v>
      </c>
      <c r="K25" s="114">
        <v>0.14834296875323083</v>
      </c>
      <c r="L25" s="114">
        <v>1.7999982964475126E-2</v>
      </c>
      <c r="M25" s="114">
        <v>1.0303051737292852E-2</v>
      </c>
      <c r="N25" s="114">
        <v>3.734715814850937E-2</v>
      </c>
      <c r="O25" s="114">
        <v>5.2604457220093437E-3</v>
      </c>
      <c r="P25" s="112">
        <v>0.92834012291307821</v>
      </c>
      <c r="Q25" s="114">
        <v>0.72893753541735495</v>
      </c>
      <c r="R25" s="114">
        <v>0.18869772856851336</v>
      </c>
      <c r="S25" s="114">
        <v>2.9064440472880173E-2</v>
      </c>
      <c r="T25" s="114">
        <v>1.7992617049699847E-2</v>
      </c>
      <c r="U25" s="114">
        <v>3.5638538115010374E-2</v>
      </c>
      <c r="V25" s="114">
        <v>5.6107488159811859E-3</v>
      </c>
      <c r="W25" s="114">
        <v>1.0059416084394397</v>
      </c>
      <c r="X25" s="105"/>
    </row>
    <row r="26" spans="1:24" x14ac:dyDescent="0.2">
      <c r="A26" s="11" t="s">
        <v>593</v>
      </c>
      <c r="B26" s="6" t="s">
        <v>108</v>
      </c>
      <c r="C26" s="6" t="s">
        <v>457</v>
      </c>
      <c r="D26" s="111">
        <v>1181.7907057910284</v>
      </c>
      <c r="E26" s="112">
        <v>3.9424295122640665</v>
      </c>
      <c r="F26" s="113">
        <f t="shared" si="0"/>
        <v>3.5705505769876966E-2</v>
      </c>
      <c r="G26" s="16">
        <f t="shared" si="1"/>
        <v>5.2378901934976158E-2</v>
      </c>
      <c r="H26" s="16">
        <f t="shared" si="2"/>
        <v>2.3862780371486751E-3</v>
      </c>
      <c r="I26" s="114">
        <v>0.26949899675875905</v>
      </c>
      <c r="J26" s="114">
        <v>0.70158002505778483</v>
      </c>
      <c r="K26" s="114">
        <v>0.14138591695606786</v>
      </c>
      <c r="L26" s="114">
        <v>1.7431513671208952E-2</v>
      </c>
      <c r="M26" s="114">
        <v>1.0303440891947275E-2</v>
      </c>
      <c r="N26" s="114">
        <v>3.7920459350135965E-2</v>
      </c>
      <c r="O26" s="114">
        <v>5.2604457220093437E-3</v>
      </c>
      <c r="P26" s="112">
        <v>0.91388180164915422</v>
      </c>
      <c r="Q26" s="114">
        <v>0.73728553082766179</v>
      </c>
      <c r="R26" s="114">
        <v>0.19376481889104402</v>
      </c>
      <c r="S26" s="114">
        <v>1.5045235634060277E-2</v>
      </c>
      <c r="T26" s="114">
        <v>1.8610186911535449E-2</v>
      </c>
      <c r="U26" s="114">
        <v>5.0264362594982438E-2</v>
      </c>
      <c r="V26" s="114">
        <v>5.4323118856536038E-3</v>
      </c>
      <c r="W26" s="114">
        <v>1.0204024467449375</v>
      </c>
      <c r="X26" s="105"/>
    </row>
    <row r="27" spans="1:24" x14ac:dyDescent="0.2">
      <c r="A27" s="11" t="s">
        <v>594</v>
      </c>
      <c r="B27" s="6" t="s">
        <v>108</v>
      </c>
      <c r="C27" s="6" t="s">
        <v>571</v>
      </c>
      <c r="D27" s="111">
        <v>1180.2540561829969</v>
      </c>
      <c r="E27" s="112">
        <v>3.8619822707925806</v>
      </c>
      <c r="F27" s="113">
        <f t="shared" si="0"/>
        <v>1.7883471920563165E-2</v>
      </c>
      <c r="G27" s="16">
        <f t="shared" si="1"/>
        <v>3.7839467586731179E-2</v>
      </c>
      <c r="H27" s="16">
        <f t="shared" si="2"/>
        <v>1.2259296912970785E-2</v>
      </c>
      <c r="I27" s="114">
        <v>0.28176151824545903</v>
      </c>
      <c r="J27" s="114">
        <v>0.70647951885604754</v>
      </c>
      <c r="K27" s="114">
        <v>0.15151765531218298</v>
      </c>
      <c r="L27" s="114">
        <v>1.8377433119757869E-2</v>
      </c>
      <c r="M27" s="114">
        <v>1.030318252811575E-2</v>
      </c>
      <c r="N27" s="114">
        <v>3.6981379354239473E-2</v>
      </c>
      <c r="O27" s="114">
        <v>5.2604457220093437E-3</v>
      </c>
      <c r="P27" s="112">
        <v>0.92891961489235297</v>
      </c>
      <c r="Q27" s="114">
        <v>0.7243629907766107</v>
      </c>
      <c r="R27" s="114">
        <v>0.18935712289891415</v>
      </c>
      <c r="S27" s="114">
        <v>3.0636730032728654E-2</v>
      </c>
      <c r="T27" s="114">
        <v>1.8159982236333416E-2</v>
      </c>
      <c r="U27" s="114">
        <v>3.7664767646215042E-2</v>
      </c>
      <c r="V27" s="114">
        <v>6.2054762736212157E-3</v>
      </c>
      <c r="W27" s="114">
        <v>1.0063870698644231</v>
      </c>
      <c r="X27" s="105"/>
    </row>
    <row r="28" spans="1:24" x14ac:dyDescent="0.2">
      <c r="A28" s="6" t="s">
        <v>595</v>
      </c>
      <c r="B28" s="6" t="s">
        <v>43</v>
      </c>
      <c r="C28" s="6" t="s">
        <v>457</v>
      </c>
      <c r="D28" s="111">
        <v>1181.7645887245253</v>
      </c>
      <c r="E28" s="112">
        <v>3.346771002167932</v>
      </c>
      <c r="F28" s="113">
        <f t="shared" si="0"/>
        <v>7.6593819501236116E-3</v>
      </c>
      <c r="G28" s="16">
        <f t="shared" si="1"/>
        <v>3.6287964623719055E-2</v>
      </c>
      <c r="H28" s="16">
        <f t="shared" si="2"/>
        <v>7.3667175571948823E-5</v>
      </c>
      <c r="I28" s="114">
        <v>0.25336589999494424</v>
      </c>
      <c r="J28" s="114">
        <v>0.67411641693642455</v>
      </c>
      <c r="K28" s="114">
        <v>0.19792462790049367</v>
      </c>
      <c r="L28" s="114">
        <v>2.0001738469835918E-2</v>
      </c>
      <c r="M28" s="114">
        <v>1.0889638395601279E-2</v>
      </c>
      <c r="N28" s="114">
        <v>3.4888314105413369E-2</v>
      </c>
      <c r="O28" s="114">
        <v>1.8101142315457774E-3</v>
      </c>
      <c r="P28" s="112">
        <v>0.93963085003931457</v>
      </c>
      <c r="Q28" s="114">
        <v>0.68177579888654816</v>
      </c>
      <c r="R28" s="114">
        <v>0.23421259252421273</v>
      </c>
      <c r="S28" s="114">
        <v>1.9928071294263969E-2</v>
      </c>
      <c r="T28" s="114">
        <v>1.9864820146424263E-2</v>
      </c>
      <c r="U28" s="114">
        <v>6.0197099583432681E-2</v>
      </c>
      <c r="V28" s="114">
        <v>5.1755523754802892E-3</v>
      </c>
      <c r="W28" s="114">
        <v>1.0211539348103622</v>
      </c>
      <c r="X28" s="105"/>
    </row>
    <row r="29" spans="1:24" x14ac:dyDescent="0.2">
      <c r="A29" s="11" t="s">
        <v>596</v>
      </c>
      <c r="B29" s="6" t="s">
        <v>43</v>
      </c>
      <c r="C29" s="6" t="s">
        <v>571</v>
      </c>
      <c r="D29" s="111">
        <v>1164.6099290231568</v>
      </c>
      <c r="E29" s="112">
        <v>2.2477474688923618</v>
      </c>
      <c r="F29" s="113">
        <f t="shared" si="0"/>
        <v>2.0518390928481178E-2</v>
      </c>
      <c r="G29" s="16">
        <f t="shared" si="1"/>
        <v>1.7988066888904225E-2</v>
      </c>
      <c r="H29" s="16">
        <f t="shared" si="2"/>
        <v>2.10452620649179E-2</v>
      </c>
      <c r="I29" s="114">
        <v>0.25030679071321055</v>
      </c>
      <c r="J29" s="114">
        <v>0.72638506886745891</v>
      </c>
      <c r="K29" s="114">
        <v>0.18239684032803302</v>
      </c>
      <c r="L29" s="114">
        <v>1.7778668960210492E-2</v>
      </c>
      <c r="M29" s="114">
        <v>1.0887774609480497E-2</v>
      </c>
      <c r="N29" s="114">
        <v>3.6892396999954946E-2</v>
      </c>
      <c r="O29" s="114">
        <v>1.8101142315457774E-3</v>
      </c>
      <c r="P29" s="112">
        <v>0.97615086399668372</v>
      </c>
      <c r="Q29" s="114">
        <v>0.70586667793897773</v>
      </c>
      <c r="R29" s="114">
        <v>0.20038490721693725</v>
      </c>
      <c r="S29" s="114">
        <v>3.8823931025128391E-2</v>
      </c>
      <c r="T29" s="114">
        <v>1.7294936027451677E-2</v>
      </c>
      <c r="U29" s="114">
        <v>4.1596282639869135E-2</v>
      </c>
      <c r="V29" s="114">
        <v>2.3473067309631389E-3</v>
      </c>
      <c r="W29" s="114">
        <v>1.0063140415793272</v>
      </c>
      <c r="X29" s="105"/>
    </row>
    <row r="30" spans="1:24" x14ac:dyDescent="0.2">
      <c r="A30" s="3" t="s">
        <v>597</v>
      </c>
      <c r="B30" s="6" t="s">
        <v>108</v>
      </c>
      <c r="C30" s="6" t="s">
        <v>457</v>
      </c>
      <c r="D30" s="111">
        <v>1180.7143074228979</v>
      </c>
      <c r="E30" s="112">
        <v>3.9712203476445129</v>
      </c>
      <c r="F30" s="113">
        <f t="shared" si="0"/>
        <v>4.0847332233306832E-2</v>
      </c>
      <c r="G30" s="16">
        <f t="shared" si="1"/>
        <v>5.1776369828759716E-2</v>
      </c>
      <c r="H30" s="16">
        <f t="shared" si="2"/>
        <v>4.923063910512511E-3</v>
      </c>
      <c r="I30" s="114">
        <v>0.27154043645699621</v>
      </c>
      <c r="J30" s="114">
        <v>0.70540650752949074</v>
      </c>
      <c r="K30" s="114">
        <v>0.13521582080401001</v>
      </c>
      <c r="L30" s="114">
        <v>1.6746240415519666E-2</v>
      </c>
      <c r="M30" s="114">
        <v>1.0303625485265623E-2</v>
      </c>
      <c r="N30" s="114">
        <v>3.8649050922180406E-2</v>
      </c>
      <c r="O30" s="114">
        <v>5.2604457220093437E-3</v>
      </c>
      <c r="P30" s="112">
        <v>0.91158169087847585</v>
      </c>
      <c r="Q30" s="114">
        <v>0.74625383976279758</v>
      </c>
      <c r="R30" s="114">
        <v>0.18699219063276973</v>
      </c>
      <c r="S30" s="114">
        <v>1.1823176505007155E-2</v>
      </c>
      <c r="T30" s="114">
        <v>1.8909096093704097E-2</v>
      </c>
      <c r="U30" s="114">
        <v>4.9658203272232825E-2</v>
      </c>
      <c r="V30" s="114">
        <v>5.5367923330363125E-3</v>
      </c>
      <c r="W30" s="114">
        <v>1.0191732985995476</v>
      </c>
      <c r="X30" s="105"/>
    </row>
    <row r="31" spans="1:24" x14ac:dyDescent="0.2">
      <c r="A31" s="11" t="s">
        <v>598</v>
      </c>
      <c r="B31" s="6" t="s">
        <v>105</v>
      </c>
      <c r="C31" s="6" t="s">
        <v>571</v>
      </c>
      <c r="D31" s="111">
        <v>1169.838288278504</v>
      </c>
      <c r="E31" s="112">
        <v>3.2287673036754097</v>
      </c>
      <c r="F31" s="113">
        <f t="shared" si="0"/>
        <v>3.2168183062974864E-2</v>
      </c>
      <c r="G31" s="16">
        <f t="shared" si="1"/>
        <v>4.4642154127610995E-2</v>
      </c>
      <c r="H31" s="16">
        <f t="shared" si="2"/>
        <v>2.1875022812379817E-3</v>
      </c>
      <c r="I31" s="114">
        <v>0.2701481503646343</v>
      </c>
      <c r="J31" s="114">
        <v>0.71991451156103836</v>
      </c>
      <c r="K31" s="114">
        <v>0.13828248264989421</v>
      </c>
      <c r="L31" s="114">
        <v>1.5748944275190555E-2</v>
      </c>
      <c r="M31" s="114">
        <v>1.0382150943726774E-2</v>
      </c>
      <c r="N31" s="114">
        <v>3.8382915471792053E-2</v>
      </c>
      <c r="O31" s="114">
        <v>5.3333035327884125E-3</v>
      </c>
      <c r="P31" s="112">
        <v>0.92804430843443031</v>
      </c>
      <c r="Q31" s="114">
        <v>0.75208269462401323</v>
      </c>
      <c r="R31" s="114">
        <v>0.1829246367775052</v>
      </c>
      <c r="S31" s="114">
        <v>1.7936446556428537E-2</v>
      </c>
      <c r="T31" s="114">
        <v>1.7886890458892094E-2</v>
      </c>
      <c r="U31" s="114">
        <v>2.9201740277447999E-2</v>
      </c>
      <c r="V31" s="114">
        <v>4.6718521102984047E-3</v>
      </c>
      <c r="W31" s="114">
        <v>1.0047042608045855</v>
      </c>
      <c r="X31" s="105"/>
    </row>
    <row r="32" spans="1:24" x14ac:dyDescent="0.2">
      <c r="A32" s="11" t="s">
        <v>599</v>
      </c>
      <c r="B32" s="6" t="s">
        <v>61</v>
      </c>
      <c r="C32" s="6" t="s">
        <v>571</v>
      </c>
      <c r="D32" s="111">
        <v>1183.9638653370712</v>
      </c>
      <c r="E32" s="112">
        <v>3.9476146925671971</v>
      </c>
      <c r="F32" s="113">
        <f t="shared" si="0"/>
        <v>2.6458662317380921E-2</v>
      </c>
      <c r="G32" s="16">
        <f t="shared" si="1"/>
        <v>3.3595283691327721E-2</v>
      </c>
      <c r="H32" s="16">
        <f t="shared" si="2"/>
        <v>5.2944890859401399E-3</v>
      </c>
      <c r="I32" s="114">
        <v>0.26974129793972162</v>
      </c>
      <c r="J32" s="114">
        <v>0.68411779514146875</v>
      </c>
      <c r="K32" s="114">
        <v>0.17053685824283663</v>
      </c>
      <c r="L32" s="114">
        <v>1.7882558235819836E-2</v>
      </c>
      <c r="M32" s="114">
        <v>1.0948006920734919E-2</v>
      </c>
      <c r="N32" s="114">
        <v>3.6536957903029049E-2</v>
      </c>
      <c r="O32" s="114">
        <v>1.8317965981299628E-3</v>
      </c>
      <c r="P32" s="112">
        <v>0.9218539730420191</v>
      </c>
      <c r="Q32" s="114">
        <v>0.71057645745884968</v>
      </c>
      <c r="R32" s="114">
        <v>0.20413214193416435</v>
      </c>
      <c r="S32" s="114">
        <v>2.3177047321759976E-2</v>
      </c>
      <c r="T32" s="114">
        <v>2.2678484335986415E-2</v>
      </c>
      <c r="U32" s="114">
        <v>4.6190198641958218E-2</v>
      </c>
      <c r="V32" s="114">
        <v>4.531516569901561E-3</v>
      </c>
      <c r="W32" s="114">
        <v>1.0112858462626202</v>
      </c>
      <c r="X32" s="105"/>
    </row>
    <row r="33" spans="1:24" x14ac:dyDescent="0.2">
      <c r="A33" s="11" t="s">
        <v>600</v>
      </c>
      <c r="B33" s="6" t="s">
        <v>90</v>
      </c>
      <c r="C33" s="6" t="s">
        <v>457</v>
      </c>
      <c r="D33" s="111">
        <v>1162.9875650385866</v>
      </c>
      <c r="E33" s="112">
        <v>3.2097917817000439</v>
      </c>
      <c r="F33" s="113">
        <f t="shared" si="0"/>
        <v>3.450578514681113E-3</v>
      </c>
      <c r="G33" s="16">
        <f t="shared" si="1"/>
        <v>2.723462368677218E-2</v>
      </c>
      <c r="H33" s="16">
        <f t="shared" si="2"/>
        <v>4.9896859517656461E-3</v>
      </c>
      <c r="I33" s="114">
        <v>0.25764629446183812</v>
      </c>
      <c r="J33" s="114">
        <v>0.66306522414776192</v>
      </c>
      <c r="K33" s="114">
        <v>0.22504359885255296</v>
      </c>
      <c r="L33" s="114">
        <v>1.8623364085724001E-2</v>
      </c>
      <c r="M33" s="114">
        <v>1.2276557094234421E-2</v>
      </c>
      <c r="N33" s="114">
        <v>3.7820650022524119E-2</v>
      </c>
      <c r="O33" s="114">
        <v>1.6969808791991226E-3</v>
      </c>
      <c r="P33" s="112">
        <v>0.95852637508199656</v>
      </c>
      <c r="Q33" s="114">
        <v>0.66651580266244304</v>
      </c>
      <c r="R33" s="114">
        <v>0.25227822253932514</v>
      </c>
      <c r="S33" s="114">
        <v>2.3613050037489647E-2</v>
      </c>
      <c r="T33" s="114">
        <v>2.2003278739090193E-2</v>
      </c>
      <c r="U33" s="114">
        <v>4.6720404494659612E-2</v>
      </c>
      <c r="V33" s="114">
        <v>1.7743058872788872E-3</v>
      </c>
      <c r="W33" s="114">
        <v>1.0129050643602864</v>
      </c>
      <c r="X33" s="105"/>
    </row>
    <row r="34" spans="1:24" x14ac:dyDescent="0.2">
      <c r="A34" s="11" t="s">
        <v>601</v>
      </c>
      <c r="B34" s="6" t="s">
        <v>104</v>
      </c>
      <c r="C34" s="6" t="s">
        <v>571</v>
      </c>
      <c r="D34" s="111">
        <v>1173.5909894200217</v>
      </c>
      <c r="E34" s="112">
        <v>3.2490214246644684</v>
      </c>
      <c r="F34" s="113">
        <f t="shared" si="0"/>
        <v>2.4410146730927895E-2</v>
      </c>
      <c r="G34" s="16">
        <f t="shared" si="1"/>
        <v>4.7253593331956389E-2</v>
      </c>
      <c r="H34" s="16">
        <f t="shared" si="2"/>
        <v>7.2580884078119468E-3</v>
      </c>
      <c r="I34" s="114">
        <v>0.29437304912341417</v>
      </c>
      <c r="J34" s="114">
        <v>0.71761120720756411</v>
      </c>
      <c r="K34" s="114">
        <v>0.14231308808445886</v>
      </c>
      <c r="L34" s="114">
        <v>1.6751464345906145E-2</v>
      </c>
      <c r="M34" s="114">
        <v>1.0490254389655224E-2</v>
      </c>
      <c r="N34" s="114">
        <v>3.7637180749910466E-2</v>
      </c>
      <c r="O34" s="114">
        <v>5.3578800385855512E-3</v>
      </c>
      <c r="P34" s="112">
        <v>0.93016107481608035</v>
      </c>
      <c r="Q34" s="114">
        <v>0.742021353938492</v>
      </c>
      <c r="R34" s="114">
        <v>0.18956668141641525</v>
      </c>
      <c r="S34" s="114">
        <v>2.4009552753718091E-2</v>
      </c>
      <c r="T34" s="114">
        <v>1.7541910650605008E-2</v>
      </c>
      <c r="U34" s="114">
        <v>2.708829636374676E-2</v>
      </c>
      <c r="V34" s="114">
        <v>2.1131584564660958E-3</v>
      </c>
      <c r="W34" s="114">
        <v>1.0023409535794432</v>
      </c>
      <c r="X34" s="105"/>
    </row>
    <row r="35" spans="1:24" x14ac:dyDescent="0.2">
      <c r="A35" s="11" t="s">
        <v>602</v>
      </c>
      <c r="B35" s="6" t="s">
        <v>43</v>
      </c>
      <c r="C35" s="6" t="s">
        <v>571</v>
      </c>
      <c r="D35" s="111">
        <v>1162.6755038516972</v>
      </c>
      <c r="E35" s="112">
        <v>2.3717221487619611</v>
      </c>
      <c r="F35" s="113">
        <f t="shared" si="0"/>
        <v>7.4813558979804906E-3</v>
      </c>
      <c r="G35" s="16">
        <f t="shared" si="1"/>
        <v>3.2612047760560869E-2</v>
      </c>
      <c r="H35" s="16">
        <f t="shared" si="2"/>
        <v>1.0608605916918758E-2</v>
      </c>
      <c r="I35" s="114">
        <v>0.24376434145332593</v>
      </c>
      <c r="J35" s="114">
        <v>0.73433480996514355</v>
      </c>
      <c r="K35" s="114">
        <v>0.15223931945796687</v>
      </c>
      <c r="L35" s="114">
        <v>1.5219406412000236E-2</v>
      </c>
      <c r="M35" s="114">
        <v>1.088849945085394E-2</v>
      </c>
      <c r="N35" s="114">
        <v>3.9716229411697154E-2</v>
      </c>
      <c r="O35" s="114">
        <v>1.8101142315457774E-3</v>
      </c>
      <c r="P35" s="112">
        <v>0.95420837892920751</v>
      </c>
      <c r="Q35" s="114">
        <v>0.74181616586312404</v>
      </c>
      <c r="R35" s="114">
        <v>0.18485136721852774</v>
      </c>
      <c r="S35" s="114">
        <v>2.5828012328918994E-2</v>
      </c>
      <c r="T35" s="114">
        <v>1.8411745080745133E-2</v>
      </c>
      <c r="U35" s="114">
        <v>3.0455402831608285E-2</v>
      </c>
      <c r="V35" s="114">
        <v>2.9788073531472775E-3</v>
      </c>
      <c r="W35" s="114">
        <v>1.0043415006760716</v>
      </c>
      <c r="X35" s="105"/>
    </row>
    <row r="36" spans="1:24" x14ac:dyDescent="0.2">
      <c r="A36" s="6" t="s">
        <v>603</v>
      </c>
      <c r="B36" s="6" t="s">
        <v>106</v>
      </c>
      <c r="C36" s="6" t="s">
        <v>457</v>
      </c>
      <c r="D36" s="111">
        <v>1148.4004875614264</v>
      </c>
      <c r="E36" s="112">
        <v>1.7228280139052086</v>
      </c>
      <c r="F36" s="113">
        <f t="shared" ref="F36:F64" si="3">ABS(J36-Q36)</f>
        <v>1.1559886512398365E-2</v>
      </c>
      <c r="G36" s="16">
        <f t="shared" ref="G36:G64" si="4">ABS(K36-R36)</f>
        <v>1.6732974240130649E-3</v>
      </c>
      <c r="H36" s="16">
        <f t="shared" ref="H36:H64" si="5">ABS(L36-S36)</f>
        <v>1.5309055750405004E-3</v>
      </c>
      <c r="I36" s="114">
        <v>0.24812729780028006</v>
      </c>
      <c r="J36" s="114">
        <v>0.61191431952915143</v>
      </c>
      <c r="K36" s="114">
        <v>0.33273696013064946</v>
      </c>
      <c r="L36" s="114">
        <v>2.2406115513458422E-2</v>
      </c>
      <c r="M36" s="114">
        <v>1.2747215152889334E-2</v>
      </c>
      <c r="N36" s="114">
        <v>2.946703144532499E-2</v>
      </c>
      <c r="O36" s="114">
        <v>4.9426325583335233E-3</v>
      </c>
      <c r="P36" s="112">
        <v>1.014214274329807</v>
      </c>
      <c r="Q36" s="114">
        <v>0.60035443301675306</v>
      </c>
      <c r="R36" s="114">
        <v>0.3310636627066364</v>
      </c>
      <c r="S36" s="114">
        <v>2.0875209938417922E-2</v>
      </c>
      <c r="T36" s="114">
        <v>1.7314444826755159E-2</v>
      </c>
      <c r="U36" s="114">
        <v>2.8260789355712655E-2</v>
      </c>
      <c r="V36" s="114">
        <v>1.6136234062172784E-3</v>
      </c>
      <c r="W36" s="114">
        <v>0.99948216325049255</v>
      </c>
      <c r="X36" s="105"/>
    </row>
    <row r="37" spans="1:24" x14ac:dyDescent="0.2">
      <c r="A37" s="11" t="s">
        <v>604</v>
      </c>
      <c r="B37" s="6" t="s">
        <v>43</v>
      </c>
      <c r="C37" s="6" t="s">
        <v>571</v>
      </c>
      <c r="D37" s="111">
        <v>1170.3926120212473</v>
      </c>
      <c r="E37" s="112">
        <v>2.8906241568723647</v>
      </c>
      <c r="F37" s="113">
        <f t="shared" si="3"/>
        <v>1.2902404804771672E-2</v>
      </c>
      <c r="G37" s="16">
        <f t="shared" si="4"/>
        <v>1.0996652454296069E-2</v>
      </c>
      <c r="H37" s="16">
        <f t="shared" si="5"/>
        <v>2.4022481117469765E-2</v>
      </c>
      <c r="I37" s="114">
        <v>0.25758698124756874</v>
      </c>
      <c r="J37" s="114">
        <v>0.71384266659024775</v>
      </c>
      <c r="K37" s="114">
        <v>0.18465504726442603</v>
      </c>
      <c r="L37" s="114">
        <v>1.8270657166487809E-2</v>
      </c>
      <c r="M37" s="114">
        <v>1.0889103033072816E-2</v>
      </c>
      <c r="N37" s="114">
        <v>3.6418813346727197E-2</v>
      </c>
      <c r="O37" s="114">
        <v>1.8101142315457774E-3</v>
      </c>
      <c r="P37" s="112">
        <v>0.96588640163250739</v>
      </c>
      <c r="Q37" s="114">
        <v>0.70094026178547608</v>
      </c>
      <c r="R37" s="114">
        <v>0.19565169971872209</v>
      </c>
      <c r="S37" s="114">
        <v>4.2293138283957574E-2</v>
      </c>
      <c r="T37" s="114">
        <v>1.909020165159685E-2</v>
      </c>
      <c r="U37" s="114">
        <v>4.5045991727493552E-2</v>
      </c>
      <c r="V37" s="114">
        <v>3.8322387393264681E-3</v>
      </c>
      <c r="W37" s="114">
        <v>1.0068535319065723</v>
      </c>
      <c r="X37" s="105"/>
    </row>
    <row r="38" spans="1:24" x14ac:dyDescent="0.2">
      <c r="A38" s="11" t="s">
        <v>605</v>
      </c>
      <c r="B38" s="6" t="s">
        <v>105</v>
      </c>
      <c r="C38" s="6" t="s">
        <v>457</v>
      </c>
      <c r="D38" s="111">
        <v>1169.1058363651996</v>
      </c>
      <c r="E38" s="112">
        <v>2.9842078958085594</v>
      </c>
      <c r="F38" s="113">
        <f t="shared" si="3"/>
        <v>1.7872254219345796E-2</v>
      </c>
      <c r="G38" s="16">
        <f t="shared" si="4"/>
        <v>4.2398264222190479E-2</v>
      </c>
      <c r="H38" s="16">
        <f t="shared" si="5"/>
        <v>7.6714819301546208E-3</v>
      </c>
      <c r="I38" s="114">
        <v>0.27004958154260045</v>
      </c>
      <c r="J38" s="114">
        <v>0.72011463081981053</v>
      </c>
      <c r="K38" s="114">
        <v>0.14915448283467667</v>
      </c>
      <c r="L38" s="114">
        <v>1.6733522069450554E-2</v>
      </c>
      <c r="M38" s="114">
        <v>1.0381465366884451E-2</v>
      </c>
      <c r="N38" s="114">
        <v>3.7293797935718763E-2</v>
      </c>
      <c r="O38" s="114">
        <v>5.3333035327884125E-3</v>
      </c>
      <c r="P38" s="112">
        <v>0.93901120255932935</v>
      </c>
      <c r="Q38" s="114">
        <v>0.73798688503915633</v>
      </c>
      <c r="R38" s="114">
        <v>0.19155274705686715</v>
      </c>
      <c r="S38" s="114">
        <v>2.4405003999605174E-2</v>
      </c>
      <c r="T38" s="114">
        <v>1.6910195810428682E-2</v>
      </c>
      <c r="U38" s="114">
        <v>2.1377860619836563E-2</v>
      </c>
      <c r="V38" s="114">
        <v>3.9788494748842123E-3</v>
      </c>
      <c r="W38" s="114">
        <v>0.99621154200077811</v>
      </c>
      <c r="X38" s="105"/>
    </row>
    <row r="39" spans="1:24" x14ac:dyDescent="0.2">
      <c r="A39" s="11" t="s">
        <v>606</v>
      </c>
      <c r="B39" s="6" t="s">
        <v>105</v>
      </c>
      <c r="C39" s="6" t="s">
        <v>571</v>
      </c>
      <c r="D39" s="111">
        <v>1172.1605953176481</v>
      </c>
      <c r="E39" s="112">
        <v>3.7171892386262062</v>
      </c>
      <c r="F39" s="113">
        <f t="shared" si="3"/>
        <v>2.9507658313887686E-2</v>
      </c>
      <c r="G39" s="16">
        <f t="shared" si="4"/>
        <v>2.7196011791130903E-2</v>
      </c>
      <c r="H39" s="16">
        <f t="shared" si="5"/>
        <v>1.3000356809243861E-2</v>
      </c>
      <c r="I39" s="114">
        <v>0.2700453174368197</v>
      </c>
      <c r="J39" s="114">
        <v>0.71648408214647996</v>
      </c>
      <c r="K39" s="114">
        <v>0.14217267056790617</v>
      </c>
      <c r="L39" s="114">
        <v>1.6224993408532264E-2</v>
      </c>
      <c r="M39" s="114">
        <v>1.03831728656772E-2</v>
      </c>
      <c r="N39" s="114">
        <v>3.7845377749498726E-2</v>
      </c>
      <c r="O39" s="114">
        <v>5.3333035327884125E-3</v>
      </c>
      <c r="P39" s="112">
        <v>0.92844360027088269</v>
      </c>
      <c r="Q39" s="114">
        <v>0.74599174046036765</v>
      </c>
      <c r="R39" s="114">
        <v>0.16936868235903707</v>
      </c>
      <c r="S39" s="114">
        <v>2.9225350217776124E-2</v>
      </c>
      <c r="T39" s="114">
        <v>1.9303234561737676E-2</v>
      </c>
      <c r="U39" s="114">
        <v>3.3829867590683758E-2</v>
      </c>
      <c r="V39" s="114">
        <v>5.6366957942827235E-3</v>
      </c>
      <c r="W39" s="114">
        <v>1.0033555709838851</v>
      </c>
      <c r="X39" s="105"/>
    </row>
    <row r="40" spans="1:24" x14ac:dyDescent="0.2">
      <c r="A40" s="11" t="s">
        <v>607</v>
      </c>
      <c r="B40" s="6" t="s">
        <v>108</v>
      </c>
      <c r="C40" s="6" t="s">
        <v>457</v>
      </c>
      <c r="D40" s="111">
        <v>1173.539519798629</v>
      </c>
      <c r="E40" s="112">
        <v>3.4363930119969464</v>
      </c>
      <c r="F40" s="113">
        <f t="shared" si="3"/>
        <v>1.1896756409228493E-2</v>
      </c>
      <c r="G40" s="16">
        <f t="shared" si="4"/>
        <v>1.4418766063055449E-2</v>
      </c>
      <c r="H40" s="16">
        <f t="shared" si="5"/>
        <v>3.6278733214993433E-2</v>
      </c>
      <c r="I40" s="114">
        <v>0.29650006051862832</v>
      </c>
      <c r="J40" s="114">
        <v>0.72498904466425973</v>
      </c>
      <c r="K40" s="114">
        <v>0.16256953280769817</v>
      </c>
      <c r="L40" s="114">
        <v>1.9103177170611441E-2</v>
      </c>
      <c r="M40" s="114">
        <v>1.030229663250848E-2</v>
      </c>
      <c r="N40" s="114">
        <v>3.6307285889643798E-2</v>
      </c>
      <c r="O40" s="114">
        <v>5.2604457220093437E-3</v>
      </c>
      <c r="P40" s="112">
        <v>0.95853178288673091</v>
      </c>
      <c r="Q40" s="114">
        <v>0.71309228825503124</v>
      </c>
      <c r="R40" s="114">
        <v>0.17698829887075362</v>
      </c>
      <c r="S40" s="114">
        <v>5.5381910385604874E-2</v>
      </c>
      <c r="T40" s="114">
        <v>1.685028355776676E-2</v>
      </c>
      <c r="U40" s="114">
        <v>1.6943204858906068E-2</v>
      </c>
      <c r="V40" s="114">
        <v>5.6137325850228554E-3</v>
      </c>
      <c r="W40" s="114">
        <v>0.98486971851308547</v>
      </c>
      <c r="X40" s="105"/>
    </row>
    <row r="41" spans="1:24" x14ac:dyDescent="0.2">
      <c r="A41" s="11" t="s">
        <v>608</v>
      </c>
      <c r="B41" s="6" t="s">
        <v>43</v>
      </c>
      <c r="C41" s="6" t="s">
        <v>571</v>
      </c>
      <c r="D41" s="111">
        <v>1174.7833989714604</v>
      </c>
      <c r="E41" s="112">
        <v>3.2968786096016665</v>
      </c>
      <c r="F41" s="113">
        <f t="shared" si="3"/>
        <v>1.1358613274342511E-2</v>
      </c>
      <c r="G41" s="16">
        <f t="shared" si="4"/>
        <v>2.6112032248913647E-2</v>
      </c>
      <c r="H41" s="16">
        <f t="shared" si="5"/>
        <v>9.2679166839274331E-3</v>
      </c>
      <c r="I41" s="114">
        <v>0.25681959568276685</v>
      </c>
      <c r="J41" s="114">
        <v>0.70263598036983232</v>
      </c>
      <c r="K41" s="114">
        <v>0.1714440870963205</v>
      </c>
      <c r="L41" s="114">
        <v>1.7406207240837305E-2</v>
      </c>
      <c r="M41" s="114">
        <v>1.0890080080034533E-2</v>
      </c>
      <c r="N41" s="114">
        <v>3.7266787393540682E-2</v>
      </c>
      <c r="O41" s="114">
        <v>1.8101142315457774E-3</v>
      </c>
      <c r="P41" s="112">
        <v>0.94145325641211119</v>
      </c>
      <c r="Q41" s="114">
        <v>0.71399459364417484</v>
      </c>
      <c r="R41" s="114">
        <v>0.19755611934523415</v>
      </c>
      <c r="S41" s="114">
        <v>2.6674123924764738E-2</v>
      </c>
      <c r="T41" s="114">
        <v>2.0632647008407688E-2</v>
      </c>
      <c r="U41" s="114">
        <v>4.780568920550389E-2</v>
      </c>
      <c r="V41" s="114">
        <v>5.1237522851245798E-3</v>
      </c>
      <c r="W41" s="114">
        <v>1.0117869254132099</v>
      </c>
      <c r="X41" s="105"/>
    </row>
    <row r="42" spans="1:24" x14ac:dyDescent="0.2">
      <c r="A42" s="11" t="s">
        <v>609</v>
      </c>
      <c r="B42" s="6" t="s">
        <v>108</v>
      </c>
      <c r="C42" s="6" t="s">
        <v>457</v>
      </c>
      <c r="D42" s="111">
        <v>1181.1026233831872</v>
      </c>
      <c r="E42" s="112">
        <v>3.3793405132434859</v>
      </c>
      <c r="F42" s="113">
        <f t="shared" si="3"/>
        <v>3.1567033982185744E-2</v>
      </c>
      <c r="G42" s="16">
        <f t="shared" si="4"/>
        <v>7.2215951672000817E-2</v>
      </c>
      <c r="H42" s="16">
        <f t="shared" si="5"/>
        <v>1.1430377354291935E-2</v>
      </c>
      <c r="I42" s="114">
        <v>0.27831556681232439</v>
      </c>
      <c r="J42" s="114">
        <v>0.69384942189070631</v>
      </c>
      <c r="K42" s="114">
        <v>0.15045850791150653</v>
      </c>
      <c r="L42" s="114">
        <v>1.8319770915010788E-2</v>
      </c>
      <c r="M42" s="114">
        <v>1.0302055260628341E-2</v>
      </c>
      <c r="N42" s="114">
        <v>3.703555326021412E-2</v>
      </c>
      <c r="O42" s="114">
        <v>5.2604457220093437E-3</v>
      </c>
      <c r="P42" s="112">
        <v>0.91522575496007541</v>
      </c>
      <c r="Q42" s="114">
        <v>0.72541645587289205</v>
      </c>
      <c r="R42" s="114">
        <v>0.22267445958350734</v>
      </c>
      <c r="S42" s="114">
        <v>6.8893935607188539E-3</v>
      </c>
      <c r="T42" s="114">
        <v>1.6677289704806988E-2</v>
      </c>
      <c r="U42" s="114">
        <v>3.7690420671999555E-2</v>
      </c>
      <c r="V42" s="114">
        <v>3.7184798170844264E-3</v>
      </c>
      <c r="W42" s="114">
        <v>1.0130664992110092</v>
      </c>
      <c r="X42" s="105"/>
    </row>
    <row r="43" spans="1:24" x14ac:dyDescent="0.2">
      <c r="A43" s="11" t="s">
        <v>610</v>
      </c>
      <c r="B43" s="6" t="s">
        <v>105</v>
      </c>
      <c r="C43" s="6" t="s">
        <v>571</v>
      </c>
      <c r="D43" s="111">
        <v>1171.1795466060507</v>
      </c>
      <c r="E43" s="112">
        <v>3.4714319048656943</v>
      </c>
      <c r="F43" s="113">
        <f t="shared" si="3"/>
        <v>2.2534454341019861E-2</v>
      </c>
      <c r="G43" s="16">
        <f t="shared" si="4"/>
        <v>3.0044008822707358E-2</v>
      </c>
      <c r="H43" s="16">
        <f t="shared" si="5"/>
        <v>1.4430040794040259E-2</v>
      </c>
      <c r="I43" s="114">
        <v>0.26448742871097364</v>
      </c>
      <c r="J43" s="114">
        <v>0.71804958200527313</v>
      </c>
      <c r="K43" s="114">
        <v>0.14654426482786492</v>
      </c>
      <c r="L43" s="114">
        <v>1.6590243174861342E-2</v>
      </c>
      <c r="M43" s="114">
        <v>1.0382572235210483E-2</v>
      </c>
      <c r="N43" s="114">
        <v>3.7447242363814352E-2</v>
      </c>
      <c r="O43" s="114">
        <v>5.3333035327884125E-3</v>
      </c>
      <c r="P43" s="112">
        <v>0.93434720813981254</v>
      </c>
      <c r="Q43" s="114">
        <v>0.740584036346293</v>
      </c>
      <c r="R43" s="114">
        <v>0.17658827365057228</v>
      </c>
      <c r="S43" s="114">
        <v>3.1020283968901601E-2</v>
      </c>
      <c r="T43" s="114">
        <v>1.8414805961754661E-2</v>
      </c>
      <c r="U43" s="114">
        <v>3.0657581226958362E-2</v>
      </c>
      <c r="V43" s="114">
        <v>5.4434678598060523E-3</v>
      </c>
      <c r="W43" s="114">
        <v>1.0027084490142859</v>
      </c>
      <c r="X43" s="105"/>
    </row>
    <row r="44" spans="1:24" x14ac:dyDescent="0.2">
      <c r="A44" s="6" t="s">
        <v>611</v>
      </c>
      <c r="B44" s="6" t="s">
        <v>105</v>
      </c>
      <c r="C44" s="6" t="s">
        <v>457</v>
      </c>
      <c r="D44" s="111">
        <v>1173.5609957754641</v>
      </c>
      <c r="E44" s="112">
        <v>3.2496497978438033</v>
      </c>
      <c r="F44" s="113">
        <f t="shared" si="3"/>
        <v>3.2977287851633008E-2</v>
      </c>
      <c r="G44" s="16">
        <f t="shared" si="4"/>
        <v>5.4684111064528612E-2</v>
      </c>
      <c r="H44" s="16">
        <f t="shared" si="5"/>
        <v>4.56431299912647E-3</v>
      </c>
      <c r="I44" s="114">
        <v>0.26872111135163818</v>
      </c>
      <c r="J44" s="114">
        <v>0.70685875816922294</v>
      </c>
      <c r="K44" s="114">
        <v>0.1464354848557258</v>
      </c>
      <c r="L44" s="114">
        <v>1.6700141591331076E-2</v>
      </c>
      <c r="M44" s="114">
        <v>1.038196941903867E-2</v>
      </c>
      <c r="N44" s="114">
        <v>3.732959272748583E-2</v>
      </c>
      <c r="O44" s="114">
        <v>5.3333035327884125E-3</v>
      </c>
      <c r="P44" s="112">
        <v>0.92303925029559264</v>
      </c>
      <c r="Q44" s="114">
        <v>0.73983604602085595</v>
      </c>
      <c r="R44" s="114">
        <v>0.20111959592025441</v>
      </c>
      <c r="S44" s="114">
        <v>1.2135828592204606E-2</v>
      </c>
      <c r="T44" s="114">
        <v>1.7620802711002775E-2</v>
      </c>
      <c r="U44" s="114">
        <v>3.5234081835381806E-2</v>
      </c>
      <c r="V44" s="114">
        <v>4.3433453018589946E-3</v>
      </c>
      <c r="W44" s="114">
        <v>1.0102897003815587</v>
      </c>
      <c r="X44" s="105"/>
    </row>
    <row r="45" spans="1:24" x14ac:dyDescent="0.2">
      <c r="A45" s="11" t="s">
        <v>612</v>
      </c>
      <c r="B45" s="6" t="s">
        <v>106</v>
      </c>
      <c r="C45" s="6" t="s">
        <v>571</v>
      </c>
      <c r="D45" s="111">
        <v>1143.7478339786053</v>
      </c>
      <c r="E45" s="112">
        <v>2.6541703661331644</v>
      </c>
      <c r="F45" s="113">
        <f t="shared" si="3"/>
        <v>7.8663721306018175E-3</v>
      </c>
      <c r="G45" s="16">
        <f t="shared" si="4"/>
        <v>1.2121943715400013E-2</v>
      </c>
      <c r="H45" s="16">
        <f t="shared" si="5"/>
        <v>3.1020283009464984E-3</v>
      </c>
      <c r="I45" s="114">
        <v>0.24416055691691016</v>
      </c>
      <c r="J45" s="114">
        <v>0.68858114427393913</v>
      </c>
      <c r="K45" s="114">
        <v>0.21506368677257001</v>
      </c>
      <c r="L45" s="114">
        <v>1.536712459364316E-2</v>
      </c>
      <c r="M45" s="114">
        <v>1.2751333128413157E-2</v>
      </c>
      <c r="N45" s="114">
        <v>3.524264695655023E-2</v>
      </c>
      <c r="O45" s="114">
        <v>4.9426325583335233E-3</v>
      </c>
      <c r="P45" s="112">
        <v>0.97194856828344922</v>
      </c>
      <c r="Q45" s="114">
        <v>0.69644751640454094</v>
      </c>
      <c r="R45" s="114">
        <v>0.22718563048797003</v>
      </c>
      <c r="S45" s="114">
        <v>1.8469152894589658E-2</v>
      </c>
      <c r="T45" s="114">
        <v>2.3092986455936364E-2</v>
      </c>
      <c r="U45" s="114">
        <v>4.5537220034439309E-2</v>
      </c>
      <c r="V45" s="114">
        <v>4.6567910619918799E-4</v>
      </c>
      <c r="W45" s="114">
        <v>1.0111981853836756</v>
      </c>
      <c r="X45" s="105"/>
    </row>
    <row r="46" spans="1:24" x14ac:dyDescent="0.2">
      <c r="A46" s="11" t="s">
        <v>613</v>
      </c>
      <c r="B46" s="6" t="s">
        <v>105</v>
      </c>
      <c r="C46" s="6" t="s">
        <v>457</v>
      </c>
      <c r="D46" s="111">
        <v>1177.0083657515083</v>
      </c>
      <c r="E46" s="112">
        <v>3.6928693114188853</v>
      </c>
      <c r="F46" s="113">
        <f t="shared" si="3"/>
        <v>2.7551492303913849E-2</v>
      </c>
      <c r="G46" s="16">
        <f t="shared" si="4"/>
        <v>4.0125349050866232E-2</v>
      </c>
      <c r="H46" s="16">
        <f t="shared" si="5"/>
        <v>5.5165611033003194E-3</v>
      </c>
      <c r="I46" s="114">
        <v>0.27653702799346885</v>
      </c>
      <c r="J46" s="114">
        <v>0.70098844380426473</v>
      </c>
      <c r="K46" s="114">
        <v>0.15419978591090761</v>
      </c>
      <c r="L46" s="114">
        <v>1.7606765030143853E-2</v>
      </c>
      <c r="M46" s="114">
        <v>1.0382792217518051E-2</v>
      </c>
      <c r="N46" s="114">
        <v>3.6405700897174639E-2</v>
      </c>
      <c r="O46" s="114">
        <v>5.3333035327884125E-3</v>
      </c>
      <c r="P46" s="112">
        <v>0.92491679139279714</v>
      </c>
      <c r="Q46" s="114">
        <v>0.72853993610817858</v>
      </c>
      <c r="R46" s="114">
        <v>0.19432513496177384</v>
      </c>
      <c r="S46" s="114">
        <v>2.3123326133444172E-2</v>
      </c>
      <c r="T46" s="114">
        <v>1.8723391834452957E-2</v>
      </c>
      <c r="U46" s="114">
        <v>4.1684188139476649E-2</v>
      </c>
      <c r="V46" s="114">
        <v>5.8426756153727548E-3</v>
      </c>
      <c r="W46" s="114">
        <v>1.0122386527926988</v>
      </c>
      <c r="X46" s="105"/>
    </row>
    <row r="47" spans="1:24" x14ac:dyDescent="0.2">
      <c r="A47" s="11" t="s">
        <v>614</v>
      </c>
      <c r="B47" s="6" t="s">
        <v>105</v>
      </c>
      <c r="C47" s="6" t="s">
        <v>571</v>
      </c>
      <c r="D47" s="111">
        <v>1178.5062359828125</v>
      </c>
      <c r="E47" s="112">
        <v>3.3074213717725627</v>
      </c>
      <c r="F47" s="113">
        <f t="shared" si="3"/>
        <v>2.2498854692342252E-2</v>
      </c>
      <c r="G47" s="16">
        <f t="shared" si="4"/>
        <v>5.6311609163769927E-2</v>
      </c>
      <c r="H47" s="16">
        <f t="shared" si="5"/>
        <v>7.9624615005560728E-4</v>
      </c>
      <c r="I47" s="114">
        <v>0.27421230615233355</v>
      </c>
      <c r="J47" s="114">
        <v>0.68758425934738687</v>
      </c>
      <c r="K47" s="114">
        <v>0.16878057937568591</v>
      </c>
      <c r="L47" s="114">
        <v>1.9062013021541115E-2</v>
      </c>
      <c r="M47" s="114">
        <v>1.0381667681436805E-2</v>
      </c>
      <c r="N47" s="114">
        <v>3.5058670189484338E-2</v>
      </c>
      <c r="O47" s="114">
        <v>5.3333035327884125E-3</v>
      </c>
      <c r="P47" s="112">
        <v>0.92620049314832342</v>
      </c>
      <c r="Q47" s="114">
        <v>0.71008311403972912</v>
      </c>
      <c r="R47" s="114">
        <v>0.22509218853945584</v>
      </c>
      <c r="S47" s="114">
        <v>1.9858259171596723E-2</v>
      </c>
      <c r="T47" s="114">
        <v>1.7120944341816827E-2</v>
      </c>
      <c r="U47" s="114">
        <v>2.8095353536851136E-2</v>
      </c>
      <c r="V47" s="114">
        <v>3.5358247854077084E-3</v>
      </c>
      <c r="W47" s="114">
        <v>1.0037856844148574</v>
      </c>
      <c r="X47" s="105"/>
    </row>
    <row r="48" spans="1:24" x14ac:dyDescent="0.2">
      <c r="A48" s="11" t="s">
        <v>615</v>
      </c>
      <c r="B48" s="6" t="s">
        <v>43</v>
      </c>
      <c r="C48" s="6" t="s">
        <v>457</v>
      </c>
      <c r="D48" s="111">
        <v>1159.8225687339677</v>
      </c>
      <c r="E48" s="112">
        <v>2.2601778440775391</v>
      </c>
      <c r="F48" s="113">
        <f t="shared" si="3"/>
        <v>2.8890458308493461E-2</v>
      </c>
      <c r="G48" s="16">
        <f t="shared" si="4"/>
        <v>1.0254805296941727E-3</v>
      </c>
      <c r="H48" s="16">
        <f t="shared" si="5"/>
        <v>3.1141464113254511E-2</v>
      </c>
      <c r="I48" s="114">
        <v>0.24881052048929397</v>
      </c>
      <c r="J48" s="114">
        <v>0.74401634722403343</v>
      </c>
      <c r="K48" s="114">
        <v>0.17584699117245242</v>
      </c>
      <c r="L48" s="114">
        <v>1.6999214901197747E-2</v>
      </c>
      <c r="M48" s="114">
        <v>1.08880445693166E-2</v>
      </c>
      <c r="N48" s="114">
        <v>3.7685705402163469E-2</v>
      </c>
      <c r="O48" s="114">
        <v>1.8101142315457774E-3</v>
      </c>
      <c r="P48" s="112">
        <v>0.98724641750070929</v>
      </c>
      <c r="Q48" s="114">
        <v>0.71512588891553996</v>
      </c>
      <c r="R48" s="114">
        <v>0.17482151064275825</v>
      </c>
      <c r="S48" s="114">
        <v>4.8140679014452258E-2</v>
      </c>
      <c r="T48" s="114">
        <v>1.7646553581626485E-2</v>
      </c>
      <c r="U48" s="114">
        <v>3.206403757449873E-2</v>
      </c>
      <c r="V48" s="114">
        <v>6.1351718474091247E-3</v>
      </c>
      <c r="W48" s="114">
        <v>0.99393384157628484</v>
      </c>
      <c r="X48" s="105"/>
    </row>
    <row r="49" spans="1:24" x14ac:dyDescent="0.2">
      <c r="A49" s="11" t="s">
        <v>616</v>
      </c>
      <c r="B49" s="6" t="s">
        <v>108</v>
      </c>
      <c r="C49" s="6" t="s">
        <v>571</v>
      </c>
      <c r="D49" s="111">
        <v>1185.9178550403517</v>
      </c>
      <c r="E49" s="112">
        <v>4.2898831644932951</v>
      </c>
      <c r="F49" s="113">
        <f t="shared" si="3"/>
        <v>4.4939267993153176E-2</v>
      </c>
      <c r="G49" s="16">
        <f t="shared" si="4"/>
        <v>5.5653228182540426E-2</v>
      </c>
      <c r="H49" s="16">
        <f t="shared" si="5"/>
        <v>4.5672015989828632E-4</v>
      </c>
      <c r="I49" s="114">
        <v>0.26329481351662198</v>
      </c>
      <c r="J49" s="114">
        <v>0.69155517613797435</v>
      </c>
      <c r="K49" s="114">
        <v>0.14086091379390231</v>
      </c>
      <c r="L49" s="114">
        <v>1.7585621594280371E-2</v>
      </c>
      <c r="M49" s="114">
        <v>1.0304102307344363E-2</v>
      </c>
      <c r="N49" s="114">
        <v>3.7763041518876966E-2</v>
      </c>
      <c r="O49" s="114">
        <v>5.2604457220093437E-3</v>
      </c>
      <c r="P49" s="112">
        <v>0.90332930107438769</v>
      </c>
      <c r="Q49" s="114">
        <v>0.73649444413112752</v>
      </c>
      <c r="R49" s="114">
        <v>0.19651414197644274</v>
      </c>
      <c r="S49" s="114">
        <v>1.7128901434382084E-2</v>
      </c>
      <c r="T49" s="114">
        <v>1.9616668446804975E-2</v>
      </c>
      <c r="U49" s="114">
        <v>3.3750397733097168E-2</v>
      </c>
      <c r="V49" s="114">
        <v>4.4094670315216692E-3</v>
      </c>
      <c r="W49" s="114">
        <v>1.0079140207533761</v>
      </c>
      <c r="X49" s="105"/>
    </row>
    <row r="50" spans="1:24" x14ac:dyDescent="0.2">
      <c r="A50" s="11" t="s">
        <v>617</v>
      </c>
      <c r="B50" s="6" t="s">
        <v>618</v>
      </c>
      <c r="C50" s="6" t="s">
        <v>571</v>
      </c>
      <c r="D50" s="111">
        <v>1177.7622142942391</v>
      </c>
      <c r="E50" s="112">
        <v>4.2224530846270758</v>
      </c>
      <c r="F50" s="113">
        <f t="shared" si="3"/>
        <v>2.5861320881933825E-2</v>
      </c>
      <c r="G50" s="16">
        <f t="shared" si="4"/>
        <v>3.387205028878848E-3</v>
      </c>
      <c r="H50" s="16">
        <f t="shared" si="5"/>
        <v>1.7996130449885399E-2</v>
      </c>
      <c r="I50" s="114">
        <v>0.26735347558650668</v>
      </c>
      <c r="J50" s="114">
        <v>0.70405649600313569</v>
      </c>
      <c r="K50" s="114">
        <v>0.17338354506430381</v>
      </c>
      <c r="L50" s="114">
        <v>1.5516817632732363E-2</v>
      </c>
      <c r="M50" s="114">
        <v>8.6288685632486782E-3</v>
      </c>
      <c r="N50" s="114">
        <v>2.7187147388336445E-2</v>
      </c>
      <c r="O50" s="114">
        <v>4.820900481696388E-3</v>
      </c>
      <c r="P50" s="112">
        <v>0.93359377513345332</v>
      </c>
      <c r="Q50" s="114">
        <v>0.72991781688506951</v>
      </c>
      <c r="R50" s="114">
        <v>0.17677075009318266</v>
      </c>
      <c r="S50" s="114">
        <v>3.3512948082617761E-2</v>
      </c>
      <c r="T50" s="114">
        <v>1.8311486829530963E-2</v>
      </c>
      <c r="U50" s="114">
        <v>3.3648114490506184E-2</v>
      </c>
      <c r="V50" s="114">
        <v>1.1438574121605148E-2</v>
      </c>
      <c r="W50" s="114">
        <v>1.0035996905025122</v>
      </c>
      <c r="X50" s="105"/>
    </row>
    <row r="51" spans="1:24" x14ac:dyDescent="0.2">
      <c r="A51" s="3" t="s">
        <v>619</v>
      </c>
      <c r="B51" s="6" t="s">
        <v>618</v>
      </c>
      <c r="C51" s="6" t="s">
        <v>457</v>
      </c>
      <c r="D51" s="111">
        <v>1168.0803750804007</v>
      </c>
      <c r="E51" s="112">
        <v>3.2322047307349662</v>
      </c>
      <c r="F51" s="113">
        <f t="shared" si="3"/>
        <v>2.0421363581978769E-2</v>
      </c>
      <c r="G51" s="16">
        <f t="shared" si="4"/>
        <v>1.7987608813509331E-2</v>
      </c>
      <c r="H51" s="16">
        <f t="shared" si="5"/>
        <v>1.4237411604290238E-2</v>
      </c>
      <c r="I51" s="114">
        <v>0.27522272792888275</v>
      </c>
      <c r="J51" s="114">
        <v>0.72626520242427539</v>
      </c>
      <c r="K51" s="114">
        <v>0.16192154483040308</v>
      </c>
      <c r="L51" s="114">
        <v>1.4250432322783061E-2</v>
      </c>
      <c r="M51" s="114">
        <v>8.6272875398435232E-3</v>
      </c>
      <c r="N51" s="114">
        <v>2.8306448973638716E-2</v>
      </c>
      <c r="O51" s="114">
        <v>4.820900481696388E-3</v>
      </c>
      <c r="P51" s="112">
        <v>0.94419181657264029</v>
      </c>
      <c r="Q51" s="114">
        <v>0.74668656600625416</v>
      </c>
      <c r="R51" s="114">
        <v>0.17990915364391241</v>
      </c>
      <c r="S51" s="114">
        <v>2.8487843927073299E-2</v>
      </c>
      <c r="T51" s="114">
        <v>1.592477552184856E-2</v>
      </c>
      <c r="U51" s="114">
        <v>3.1328355027327989E-2</v>
      </c>
      <c r="V51" s="114">
        <v>5.1980046719788319E-3</v>
      </c>
      <c r="W51" s="114">
        <v>1.0075346987983953</v>
      </c>
      <c r="X51" s="105"/>
    </row>
    <row r="52" spans="1:24" x14ac:dyDescent="0.2">
      <c r="A52" s="11" t="s">
        <v>620</v>
      </c>
      <c r="B52" s="6" t="s">
        <v>106</v>
      </c>
      <c r="C52" s="6" t="s">
        <v>571</v>
      </c>
      <c r="D52" s="111">
        <v>1133.3960299012597</v>
      </c>
      <c r="E52" s="112">
        <v>2.0160876790499609</v>
      </c>
      <c r="F52" s="113">
        <f t="shared" si="3"/>
        <v>4.8122234687133503E-3</v>
      </c>
      <c r="G52" s="16">
        <f t="shared" si="4"/>
        <v>1.6220397247869472E-2</v>
      </c>
      <c r="H52" s="16">
        <f t="shared" si="5"/>
        <v>1.2525382670377557E-3</v>
      </c>
      <c r="I52" s="114">
        <v>0.23544669028825146</v>
      </c>
      <c r="J52" s="114">
        <v>0.72291861794310297</v>
      </c>
      <c r="K52" s="114">
        <v>0.18747577614612695</v>
      </c>
      <c r="L52" s="114">
        <v>1.3266577103574389E-2</v>
      </c>
      <c r="M52" s="114">
        <v>1.275024645562633E-2</v>
      </c>
      <c r="N52" s="114">
        <v>3.7787074174753743E-2</v>
      </c>
      <c r="O52" s="114">
        <v>4.9426325583335233E-3</v>
      </c>
      <c r="P52" s="112">
        <v>0.9791409243815179</v>
      </c>
      <c r="Q52" s="114">
        <v>0.72773084141181632</v>
      </c>
      <c r="R52" s="114">
        <v>0.20369617339399643</v>
      </c>
      <c r="S52" s="114">
        <v>1.2014038836536633E-2</v>
      </c>
      <c r="T52" s="114">
        <v>2.1667821361988266E-2</v>
      </c>
      <c r="U52" s="114">
        <v>4.9545334901549436E-2</v>
      </c>
      <c r="V52" s="114">
        <v>4.7090137695195752E-4</v>
      </c>
      <c r="W52" s="114">
        <v>1.015125111282839</v>
      </c>
      <c r="X52" s="105"/>
    </row>
    <row r="53" spans="1:24" x14ac:dyDescent="0.2">
      <c r="A53" s="11" t="s">
        <v>621</v>
      </c>
      <c r="B53" s="6" t="s">
        <v>108</v>
      </c>
      <c r="C53" s="6" t="s">
        <v>457</v>
      </c>
      <c r="D53" s="111">
        <v>1180.7750818671593</v>
      </c>
      <c r="E53" s="112">
        <v>3.9693163983533584</v>
      </c>
      <c r="F53" s="113">
        <f t="shared" si="3"/>
        <v>2.6492290460985779E-2</v>
      </c>
      <c r="G53" s="16">
        <f t="shared" si="4"/>
        <v>4.1236477445607045E-2</v>
      </c>
      <c r="H53" s="16">
        <f t="shared" si="5"/>
        <v>7.975160672389639E-3</v>
      </c>
      <c r="I53" s="114">
        <v>0.27150064570592464</v>
      </c>
      <c r="J53" s="114">
        <v>0.70566641925945062</v>
      </c>
      <c r="K53" s="114">
        <v>0.14545314451757296</v>
      </c>
      <c r="L53" s="114">
        <v>1.7792497200357197E-2</v>
      </c>
      <c r="M53" s="114">
        <v>1.030348809633835E-2</v>
      </c>
      <c r="N53" s="114">
        <v>3.7553541532390058E-2</v>
      </c>
      <c r="O53" s="114">
        <v>5.2604457220093437E-3</v>
      </c>
      <c r="P53" s="112">
        <v>0.92202953632811857</v>
      </c>
      <c r="Q53" s="114">
        <v>0.7321587097204364</v>
      </c>
      <c r="R53" s="114">
        <v>0.18668962196318001</v>
      </c>
      <c r="S53" s="114">
        <v>2.5767657872746836E-2</v>
      </c>
      <c r="T53" s="114">
        <v>1.863567020395147E-2</v>
      </c>
      <c r="U53" s="114">
        <v>3.9676951248831853E-2</v>
      </c>
      <c r="V53" s="114">
        <v>6.477097370921771E-3</v>
      </c>
      <c r="W53" s="114">
        <v>1.0094057083800685</v>
      </c>
      <c r="X53" s="105"/>
    </row>
    <row r="54" spans="1:24" x14ac:dyDescent="0.2">
      <c r="A54" s="11" t="s">
        <v>623</v>
      </c>
      <c r="B54" s="6" t="s">
        <v>105</v>
      </c>
      <c r="C54" s="6" t="s">
        <v>571</v>
      </c>
      <c r="D54" s="111">
        <v>1168.1635891543237</v>
      </c>
      <c r="E54" s="112">
        <v>2.6584110465116471</v>
      </c>
      <c r="F54" s="113">
        <f t="shared" si="3"/>
        <v>1.5853963134559557E-2</v>
      </c>
      <c r="G54" s="16">
        <f t="shared" si="4"/>
        <v>5.2566767944469434E-2</v>
      </c>
      <c r="H54" s="16">
        <f t="shared" si="5"/>
        <v>1.9442787433437241E-3</v>
      </c>
      <c r="I54" s="114">
        <v>0.28259552352352796</v>
      </c>
      <c r="J54" s="114">
        <v>0.71868857574756628</v>
      </c>
      <c r="K54" s="114">
        <v>0.15213974341219696</v>
      </c>
      <c r="L54" s="114">
        <v>1.696476390983195E-2</v>
      </c>
      <c r="M54" s="114">
        <v>1.0380698130588874E-2</v>
      </c>
      <c r="N54" s="114">
        <v>3.7051083790216981E-2</v>
      </c>
      <c r="O54" s="114">
        <v>5.3333035327884125E-3</v>
      </c>
      <c r="P54" s="112">
        <v>0.9405581685231893</v>
      </c>
      <c r="Q54" s="114">
        <v>0.73454253888212584</v>
      </c>
      <c r="R54" s="114">
        <v>0.2047065113566664</v>
      </c>
      <c r="S54" s="114">
        <v>1.5020485166488226E-2</v>
      </c>
      <c r="T54" s="114">
        <v>1.5931596630531314E-2</v>
      </c>
      <c r="U54" s="114">
        <v>2.782381990881639E-2</v>
      </c>
      <c r="V54" s="114">
        <v>4.3230848451680428E-3</v>
      </c>
      <c r="W54" s="114">
        <v>1.0023480367897963</v>
      </c>
      <c r="X54" s="105"/>
    </row>
    <row r="55" spans="1:24" x14ac:dyDescent="0.2">
      <c r="A55" s="11" t="s">
        <v>624</v>
      </c>
      <c r="B55" s="6" t="s">
        <v>90</v>
      </c>
      <c r="C55" s="6" t="s">
        <v>457</v>
      </c>
      <c r="D55" s="111">
        <v>1154.2867809822642</v>
      </c>
      <c r="E55" s="112">
        <v>2.5463564054490546</v>
      </c>
      <c r="F55" s="113">
        <f t="shared" si="3"/>
        <v>1.66191084399544E-2</v>
      </c>
      <c r="G55" s="16">
        <f t="shared" si="4"/>
        <v>5.0493297730592357E-2</v>
      </c>
      <c r="H55" s="16">
        <f t="shared" si="5"/>
        <v>1.2711540991178008E-2</v>
      </c>
      <c r="I55" s="114">
        <v>0.24089723261947843</v>
      </c>
      <c r="J55" s="114">
        <v>0.68794554472784486</v>
      </c>
      <c r="K55" s="114">
        <v>0.19055319059906739</v>
      </c>
      <c r="L55" s="114">
        <v>1.580615821805335E-2</v>
      </c>
      <c r="M55" s="114">
        <v>1.2275512905489732E-2</v>
      </c>
      <c r="N55" s="114">
        <v>4.0880249805570937E-2</v>
      </c>
      <c r="O55" s="114">
        <v>1.6969808791991226E-3</v>
      </c>
      <c r="P55" s="112">
        <v>0.94915763713522538</v>
      </c>
      <c r="Q55" s="114">
        <v>0.70456465316779926</v>
      </c>
      <c r="R55" s="114">
        <v>0.24104648832965975</v>
      </c>
      <c r="S55" s="114">
        <v>3.0946172268753423E-3</v>
      </c>
      <c r="T55" s="114">
        <v>2.0698206338865256E-2</v>
      </c>
      <c r="U55" s="114">
        <v>4.6897973191146511E-2</v>
      </c>
      <c r="V55" s="114">
        <v>1.4748510583343479E-3</v>
      </c>
      <c r="W55" s="114">
        <v>1.0177767893126806</v>
      </c>
      <c r="X55" s="105"/>
    </row>
    <row r="56" spans="1:24" x14ac:dyDescent="0.2">
      <c r="A56" s="11" t="s">
        <v>625</v>
      </c>
      <c r="B56" s="6" t="s">
        <v>90</v>
      </c>
      <c r="C56" s="6" t="s">
        <v>571</v>
      </c>
      <c r="D56" s="111">
        <v>1154.4174483900742</v>
      </c>
      <c r="E56" s="112">
        <v>2.6148399252314856</v>
      </c>
      <c r="F56" s="113">
        <f t="shared" si="3"/>
        <v>4.0083066065019768E-3</v>
      </c>
      <c r="G56" s="16">
        <f t="shared" si="4"/>
        <v>3.5862696284599482E-2</v>
      </c>
      <c r="H56" s="16">
        <f t="shared" si="5"/>
        <v>2.2687476334185309E-3</v>
      </c>
      <c r="I56" s="114">
        <v>0.2495573952361442</v>
      </c>
      <c r="J56" s="114">
        <v>0.69014655963527305</v>
      </c>
      <c r="K56" s="114">
        <v>0.20066980234858883</v>
      </c>
      <c r="L56" s="114">
        <v>1.6504063974380975E-2</v>
      </c>
      <c r="M56" s="114">
        <v>1.2275571895192712E-2</v>
      </c>
      <c r="N56" s="114">
        <v>4.0050855271282243E-2</v>
      </c>
      <c r="O56" s="114">
        <v>1.6969808791991226E-3</v>
      </c>
      <c r="P56" s="112">
        <v>0.96134383400391688</v>
      </c>
      <c r="Q56" s="114">
        <v>0.69415486624177503</v>
      </c>
      <c r="R56" s="114">
        <v>0.23653249863318832</v>
      </c>
      <c r="S56" s="114">
        <v>1.4235316340962444E-2</v>
      </c>
      <c r="T56" s="114">
        <v>2.0714627838142853E-2</v>
      </c>
      <c r="U56" s="114">
        <v>4.8727670395169828E-2</v>
      </c>
      <c r="V56" s="114">
        <v>4.4765866499978893E-4</v>
      </c>
      <c r="W56" s="114">
        <v>1.0148126381142382</v>
      </c>
      <c r="X56" s="105"/>
    </row>
    <row r="57" spans="1:24" x14ac:dyDescent="0.2">
      <c r="A57" s="11" t="s">
        <v>626</v>
      </c>
      <c r="B57" s="6" t="s">
        <v>105</v>
      </c>
      <c r="C57" s="6" t="s">
        <v>457</v>
      </c>
      <c r="D57" s="111">
        <v>1180.7620999635028</v>
      </c>
      <c r="E57" s="112">
        <v>4.0685428227707199</v>
      </c>
      <c r="F57" s="113">
        <f t="shared" si="3"/>
        <v>3.0423522693067473E-2</v>
      </c>
      <c r="G57" s="16">
        <f t="shared" si="4"/>
        <v>3.6044694936263971E-2</v>
      </c>
      <c r="H57" s="16">
        <f t="shared" si="5"/>
        <v>9.5265689226580637E-3</v>
      </c>
      <c r="I57" s="114">
        <v>0.28805682132128529</v>
      </c>
      <c r="J57" s="114">
        <v>0.6927823300027447</v>
      </c>
      <c r="K57" s="114">
        <v>0.15728925529359886</v>
      </c>
      <c r="L57" s="114">
        <v>1.8094352225886744E-2</v>
      </c>
      <c r="M57" s="114">
        <v>1.0383500788645592E-2</v>
      </c>
      <c r="N57" s="114">
        <v>3.5937551173769712E-2</v>
      </c>
      <c r="O57" s="114">
        <v>5.3333035327884125E-3</v>
      </c>
      <c r="P57" s="112">
        <v>0.91982029301743395</v>
      </c>
      <c r="Q57" s="114">
        <v>0.72320585269581217</v>
      </c>
      <c r="R57" s="114">
        <v>0.19333395022986283</v>
      </c>
      <c r="S57" s="114">
        <v>2.7620921148544808E-2</v>
      </c>
      <c r="T57" s="114">
        <v>1.976114687724892E-2</v>
      </c>
      <c r="U57" s="114">
        <v>3.8225595624010372E-2</v>
      </c>
      <c r="V57" s="114">
        <v>5.5164627991303632E-3</v>
      </c>
      <c r="W57" s="114">
        <v>1.0076639293746095</v>
      </c>
      <c r="X57" s="105"/>
    </row>
    <row r="58" spans="1:24" x14ac:dyDescent="0.2">
      <c r="A58" s="11" t="s">
        <v>628</v>
      </c>
      <c r="B58" s="6" t="s">
        <v>105</v>
      </c>
      <c r="C58" s="6" t="s">
        <v>457</v>
      </c>
      <c r="D58" s="111">
        <v>1168.438151012454</v>
      </c>
      <c r="E58" s="112">
        <v>2.9975571474657112</v>
      </c>
      <c r="F58" s="113">
        <f t="shared" si="3"/>
        <v>1.1559476895444676E-2</v>
      </c>
      <c r="G58" s="16">
        <f t="shared" si="4"/>
        <v>3.4946336212499207E-2</v>
      </c>
      <c r="H58" s="16">
        <f t="shared" si="5"/>
        <v>1.506907272422791E-2</v>
      </c>
      <c r="I58" s="114">
        <v>0.26984371850309291</v>
      </c>
      <c r="J58" s="114">
        <v>0.72285972210610783</v>
      </c>
      <c r="K58" s="114">
        <v>0.15215373654386632</v>
      </c>
      <c r="L58" s="114">
        <v>1.6977808508856079E-2</v>
      </c>
      <c r="M58" s="114">
        <v>1.0381482540567722E-2</v>
      </c>
      <c r="N58" s="114">
        <v>3.7038268221035418E-2</v>
      </c>
      <c r="O58" s="114">
        <v>5.3333035327884125E-3</v>
      </c>
      <c r="P58" s="112">
        <v>0.94474432145322174</v>
      </c>
      <c r="Q58" s="114">
        <v>0.7344191990015525</v>
      </c>
      <c r="R58" s="114">
        <v>0.18710007275636553</v>
      </c>
      <c r="S58" s="114">
        <v>3.2046881233083989E-2</v>
      </c>
      <c r="T58" s="114">
        <v>1.6908177718671487E-2</v>
      </c>
      <c r="U58" s="114">
        <v>1.9078220016966952E-2</v>
      </c>
      <c r="V58" s="114">
        <v>4.2654577873712188E-3</v>
      </c>
      <c r="W58" s="114">
        <v>0.99381800851401159</v>
      </c>
      <c r="X58" s="105"/>
    </row>
    <row r="59" spans="1:24" x14ac:dyDescent="0.2">
      <c r="A59" s="11" t="s">
        <v>629</v>
      </c>
      <c r="B59" s="6" t="s">
        <v>100</v>
      </c>
      <c r="C59" s="6" t="s">
        <v>571</v>
      </c>
      <c r="D59" s="111">
        <v>1183.2516564666835</v>
      </c>
      <c r="E59" s="112">
        <v>4.0669221650709231</v>
      </c>
      <c r="F59" s="113">
        <f t="shared" si="3"/>
        <v>4.7434843371085611E-2</v>
      </c>
      <c r="G59" s="16">
        <f t="shared" si="4"/>
        <v>5.9951559061121984E-2</v>
      </c>
      <c r="H59" s="16">
        <f t="shared" si="5"/>
        <v>1.7327522539455568E-2</v>
      </c>
      <c r="I59" s="114">
        <v>0.28309177515056955</v>
      </c>
      <c r="J59" s="114">
        <v>0.66777447382834387</v>
      </c>
      <c r="K59" s="114">
        <v>0.16499835875792901</v>
      </c>
      <c r="L59" s="114">
        <v>1.749953099736707E-2</v>
      </c>
      <c r="M59" s="114">
        <v>1.0794441932310033E-2</v>
      </c>
      <c r="N59" s="114">
        <v>3.9495351714084075E-2</v>
      </c>
      <c r="O59" s="114">
        <v>1.8119126759599538E-3</v>
      </c>
      <c r="P59" s="112">
        <v>0.902374069905994</v>
      </c>
      <c r="Q59" s="114">
        <v>0.71520931719942948</v>
      </c>
      <c r="R59" s="114">
        <v>0.22494991781905099</v>
      </c>
      <c r="S59" s="114">
        <v>1.7200845791150166E-4</v>
      </c>
      <c r="T59" s="114">
        <v>2.2290599926996307E-2</v>
      </c>
      <c r="U59" s="114">
        <v>4.9457662412897528E-2</v>
      </c>
      <c r="V59" s="114">
        <v>4.3041134488515176E-3</v>
      </c>
      <c r="W59" s="114">
        <v>1.0163836192651374</v>
      </c>
      <c r="X59" s="105"/>
    </row>
    <row r="60" spans="1:24" x14ac:dyDescent="0.2">
      <c r="A60" s="11" t="s">
        <v>630</v>
      </c>
      <c r="B60" s="6" t="s">
        <v>105</v>
      </c>
      <c r="C60" s="6" t="s">
        <v>457</v>
      </c>
      <c r="D60" s="111">
        <v>1185.8946612828563</v>
      </c>
      <c r="E60" s="112">
        <v>4.3848304924995478</v>
      </c>
      <c r="F60" s="113">
        <f t="shared" si="3"/>
        <v>3.154933627607992E-2</v>
      </c>
      <c r="G60" s="16">
        <f t="shared" si="4"/>
        <v>3.6912719935884963E-2</v>
      </c>
      <c r="H60" s="16">
        <f t="shared" si="5"/>
        <v>9.3388064972819186E-3</v>
      </c>
      <c r="I60" s="114">
        <v>0.26725487254072561</v>
      </c>
      <c r="J60" s="114">
        <v>0.67912446734540532</v>
      </c>
      <c r="K60" s="114">
        <v>0.16582486727723711</v>
      </c>
      <c r="L60" s="114">
        <v>1.9185059564345866E-2</v>
      </c>
      <c r="M60" s="114">
        <v>1.0383950180741426E-2</v>
      </c>
      <c r="N60" s="114">
        <v>3.4953716420761081E-2</v>
      </c>
      <c r="O60" s="114">
        <v>5.3333035327884125E-3</v>
      </c>
      <c r="P60" s="112">
        <v>0.91480536432127924</v>
      </c>
      <c r="Q60" s="114">
        <v>0.71067380362148524</v>
      </c>
      <c r="R60" s="114">
        <v>0.20273758721312207</v>
      </c>
      <c r="S60" s="114">
        <v>2.8523866061627785E-2</v>
      </c>
      <c r="T60" s="114">
        <v>2.0429872052828684E-2</v>
      </c>
      <c r="U60" s="114">
        <v>4.2688024585055849E-2</v>
      </c>
      <c r="V60" s="114">
        <v>7.4600620138422433E-3</v>
      </c>
      <c r="W60" s="114">
        <v>1.0125132155479619</v>
      </c>
      <c r="X60" s="105"/>
    </row>
    <row r="61" spans="1:24" x14ac:dyDescent="0.2">
      <c r="A61" s="11" t="s">
        <v>631</v>
      </c>
      <c r="B61" s="6" t="s">
        <v>106</v>
      </c>
      <c r="C61" s="6" t="s">
        <v>571</v>
      </c>
      <c r="D61" s="111">
        <v>1134.7896463830916</v>
      </c>
      <c r="E61" s="112">
        <v>1.6571889944395022</v>
      </c>
      <c r="F61" s="113">
        <f t="shared" si="3"/>
        <v>4.889473817319856E-3</v>
      </c>
      <c r="G61" s="16">
        <f t="shared" si="4"/>
        <v>2.0879377081913869E-2</v>
      </c>
      <c r="H61" s="16">
        <f t="shared" si="5"/>
        <v>2.2676695869794355E-3</v>
      </c>
      <c r="I61" s="114">
        <v>0.2633156435696869</v>
      </c>
      <c r="J61" s="114">
        <v>0.70720842200111267</v>
      </c>
      <c r="K61" s="114">
        <v>0.2131792658603843</v>
      </c>
      <c r="L61" s="114">
        <v>1.4828919041632123E-2</v>
      </c>
      <c r="M61" s="114">
        <v>1.2748839354037617E-2</v>
      </c>
      <c r="N61" s="114">
        <v>3.5842060971386328E-2</v>
      </c>
      <c r="O61" s="114">
        <v>4.9426325583335233E-3</v>
      </c>
      <c r="P61" s="112">
        <v>0.98875013978688642</v>
      </c>
      <c r="Q61" s="114">
        <v>0.70231894818379281</v>
      </c>
      <c r="R61" s="114">
        <v>0.23405864294229817</v>
      </c>
      <c r="S61" s="114">
        <v>1.2561249454652687E-2</v>
      </c>
      <c r="T61" s="114">
        <v>1.9710022381849435E-2</v>
      </c>
      <c r="U61" s="114">
        <v>3.8855765691367429E-2</v>
      </c>
      <c r="V61" s="114">
        <v>5.7660405940699865E-5</v>
      </c>
      <c r="W61" s="114">
        <v>1.0075622890599014</v>
      </c>
      <c r="X61" s="105"/>
    </row>
    <row r="62" spans="1:24" x14ac:dyDescent="0.2">
      <c r="A62" s="11" t="s">
        <v>632</v>
      </c>
      <c r="B62" s="6" t="s">
        <v>106</v>
      </c>
      <c r="C62" s="6" t="s">
        <v>457</v>
      </c>
      <c r="D62" s="111">
        <v>1139.8683250561071</v>
      </c>
      <c r="E62" s="112">
        <v>2.3462247896330597</v>
      </c>
      <c r="F62" s="113">
        <f t="shared" si="3"/>
        <v>1.4850166409335119E-2</v>
      </c>
      <c r="G62" s="16">
        <f t="shared" si="4"/>
        <v>2.4806931329330678E-2</v>
      </c>
      <c r="H62" s="16">
        <f t="shared" si="5"/>
        <v>5.6546467207649991E-3</v>
      </c>
      <c r="I62" s="114">
        <v>0.25682693907003218</v>
      </c>
      <c r="J62" s="114">
        <v>0.69946607118259574</v>
      </c>
      <c r="K62" s="114">
        <v>0.19813510521307545</v>
      </c>
      <c r="L62" s="114">
        <v>1.4181886328203105E-2</v>
      </c>
      <c r="M62" s="114">
        <v>1.2750807160757556E-2</v>
      </c>
      <c r="N62" s="114">
        <v>3.6610162760933172E-2</v>
      </c>
      <c r="O62" s="114">
        <v>4.9426325583335233E-3</v>
      </c>
      <c r="P62" s="112">
        <v>0.96608666520389852</v>
      </c>
      <c r="Q62" s="114">
        <v>0.71431623759193086</v>
      </c>
      <c r="R62" s="114">
        <v>0.22294203654240613</v>
      </c>
      <c r="S62" s="114">
        <v>8.5272396074381057E-3</v>
      </c>
      <c r="T62" s="114">
        <v>2.2422980848004384E-2</v>
      </c>
      <c r="U62" s="114">
        <v>4.3213884480293709E-2</v>
      </c>
      <c r="V62" s="114">
        <v>4.7673004837271086E-4</v>
      </c>
      <c r="W62" s="114">
        <v>1.0118991091184459</v>
      </c>
      <c r="X62" s="105"/>
    </row>
    <row r="63" spans="1:24" x14ac:dyDescent="0.2">
      <c r="A63" s="11" t="s">
        <v>633</v>
      </c>
      <c r="B63" s="6" t="s">
        <v>61</v>
      </c>
      <c r="C63" s="6" t="s">
        <v>571</v>
      </c>
      <c r="D63" s="111">
        <v>1173.6052877033189</v>
      </c>
      <c r="E63" s="112">
        <v>3.1471676408365576</v>
      </c>
      <c r="F63" s="113">
        <f t="shared" si="3"/>
        <v>3.1478577324764334E-2</v>
      </c>
      <c r="G63" s="16">
        <f t="shared" si="4"/>
        <v>4.5522211440387927E-2</v>
      </c>
      <c r="H63" s="16">
        <f t="shared" si="5"/>
        <v>5.9778860752779488E-3</v>
      </c>
      <c r="I63" s="114">
        <v>0.27101090647086518</v>
      </c>
      <c r="J63" s="114">
        <v>0.70991940539714027</v>
      </c>
      <c r="K63" s="114">
        <v>0.14872007789772379</v>
      </c>
      <c r="L63" s="114">
        <v>1.5498851988793007E-2</v>
      </c>
      <c r="M63" s="114">
        <v>1.0946721738206945E-2</v>
      </c>
      <c r="N63" s="114">
        <v>3.9101682883659533E-2</v>
      </c>
      <c r="O63" s="114">
        <v>1.8317965981299628E-3</v>
      </c>
      <c r="P63" s="112">
        <v>0.92601853650365351</v>
      </c>
      <c r="Q63" s="114">
        <v>0.7413979827219046</v>
      </c>
      <c r="R63" s="114">
        <v>0.19424228933811172</v>
      </c>
      <c r="S63" s="114">
        <v>9.520965913515058E-3</v>
      </c>
      <c r="T63" s="114">
        <v>2.072040241761303E-2</v>
      </c>
      <c r="U63" s="114">
        <v>4.743019137566977E-2</v>
      </c>
      <c r="V63" s="114">
        <v>1.7198951840399538E-3</v>
      </c>
      <c r="W63" s="114">
        <v>1.0150317269508542</v>
      </c>
      <c r="X63" s="105"/>
    </row>
    <row r="64" spans="1:24" x14ac:dyDescent="0.2">
      <c r="A64" s="11" t="s">
        <v>634</v>
      </c>
      <c r="B64" s="6" t="s">
        <v>61</v>
      </c>
      <c r="C64" s="6" t="s">
        <v>457</v>
      </c>
      <c r="D64" s="111">
        <v>1172.8895657332437</v>
      </c>
      <c r="E64" s="112">
        <v>3.0256750244492396</v>
      </c>
      <c r="F64" s="113">
        <f t="shared" si="3"/>
        <v>2.7925560088716828E-2</v>
      </c>
      <c r="G64" s="16">
        <f t="shared" si="4"/>
        <v>4.6106475447570128E-2</v>
      </c>
      <c r="H64" s="16">
        <f t="shared" si="5"/>
        <v>3.3226135860805577E-3</v>
      </c>
      <c r="I64" s="114">
        <v>0.27676188913738753</v>
      </c>
      <c r="J64" s="114">
        <v>0.71093029454879464</v>
      </c>
      <c r="K64" s="114">
        <v>0.15091664309906289</v>
      </c>
      <c r="L64" s="114">
        <v>1.5654822868903098E-2</v>
      </c>
      <c r="M64" s="114">
        <v>1.0946424406102526E-2</v>
      </c>
      <c r="N64" s="114">
        <v>3.8916113370674514E-2</v>
      </c>
      <c r="O64" s="114">
        <v>1.8317965981299628E-3</v>
      </c>
      <c r="P64" s="112">
        <v>0.92919609489166743</v>
      </c>
      <c r="Q64" s="114">
        <v>0.73885585463751147</v>
      </c>
      <c r="R64" s="114">
        <v>0.19702311854663301</v>
      </c>
      <c r="S64" s="114">
        <v>1.233220928282254E-2</v>
      </c>
      <c r="T64" s="114">
        <v>2.0255008021070761E-2</v>
      </c>
      <c r="U64" s="114">
        <v>4.0703218016861546E-2</v>
      </c>
      <c r="V64" s="114">
        <v>1.6491913298971367E-3</v>
      </c>
      <c r="W64" s="114">
        <v>1.0108185998347963</v>
      </c>
      <c r="X64" s="105"/>
    </row>
    <row r="65" spans="1:24" x14ac:dyDescent="0.2">
      <c r="A65" s="11" t="s">
        <v>635</v>
      </c>
      <c r="B65" s="6" t="s">
        <v>105</v>
      </c>
      <c r="C65" s="6" t="s">
        <v>571</v>
      </c>
      <c r="D65" s="111">
        <v>1174.0677577722558</v>
      </c>
      <c r="E65" s="112">
        <v>3.6358169898626418</v>
      </c>
      <c r="F65" s="113">
        <f t="shared" ref="F65:F96" si="6">ABS(J65-Q65)</f>
        <v>1.3457839184797482E-2</v>
      </c>
      <c r="G65" s="16">
        <f t="shared" ref="G65:G96" si="7">ABS(K65-R65)</f>
        <v>2.3176331196065547E-2</v>
      </c>
      <c r="H65" s="16">
        <f t="shared" ref="H65:H96" si="8">ABS(L65-S65)</f>
        <v>1.4626341442959059E-2</v>
      </c>
      <c r="I65" s="114">
        <v>0.28931701844643748</v>
      </c>
      <c r="J65" s="114">
        <v>0.71070503693958287</v>
      </c>
      <c r="K65" s="114">
        <v>0.15861179781565637</v>
      </c>
      <c r="L65" s="114">
        <v>1.786738999908849E-2</v>
      </c>
      <c r="M65" s="114">
        <v>1.0382710062601603E-2</v>
      </c>
      <c r="N65" s="114">
        <v>3.6152723592226925E-2</v>
      </c>
      <c r="O65" s="114">
        <v>5.3333035327884125E-3</v>
      </c>
      <c r="P65" s="112">
        <v>0.93905296194194465</v>
      </c>
      <c r="Q65" s="114">
        <v>0.72416287612438035</v>
      </c>
      <c r="R65" s="114">
        <v>0.18178812901172192</v>
      </c>
      <c r="S65" s="114">
        <v>3.2493731442047549E-2</v>
      </c>
      <c r="T65" s="114">
        <v>1.8548945713045009E-2</v>
      </c>
      <c r="U65" s="114">
        <v>3.6285037286109066E-2</v>
      </c>
      <c r="V65" s="114">
        <v>1.1127988671606432E-2</v>
      </c>
      <c r="W65" s="114">
        <v>1.0044067082489103</v>
      </c>
      <c r="X65" s="105"/>
    </row>
    <row r="66" spans="1:24" x14ac:dyDescent="0.2">
      <c r="A66" s="11" t="s">
        <v>636</v>
      </c>
      <c r="B66" s="6" t="s">
        <v>43</v>
      </c>
      <c r="C66" s="6" t="s">
        <v>457</v>
      </c>
      <c r="D66" s="111">
        <v>1181.8958554038322</v>
      </c>
      <c r="E66" s="112">
        <v>3.901445807433463</v>
      </c>
      <c r="F66" s="113">
        <f t="shared" si="6"/>
        <v>3.7322825215683753E-2</v>
      </c>
      <c r="G66" s="16">
        <f t="shared" si="7"/>
        <v>4.0532542331581239E-2</v>
      </c>
      <c r="H66" s="16">
        <f t="shared" si="8"/>
        <v>3.8614688200573795E-3</v>
      </c>
      <c r="I66" s="114">
        <v>0.26694560729963357</v>
      </c>
      <c r="J66" s="114">
        <v>0.68468819017153693</v>
      </c>
      <c r="K66" s="114">
        <v>0.16233157686751534</v>
      </c>
      <c r="L66" s="114">
        <v>1.6986037021512315E-2</v>
      </c>
      <c r="M66" s="114">
        <v>1.0891384048688618E-2</v>
      </c>
      <c r="N66" s="114">
        <v>3.7702434643433418E-2</v>
      </c>
      <c r="O66" s="114">
        <v>1.8101142315457774E-3</v>
      </c>
      <c r="P66" s="112">
        <v>0.91440973698423234</v>
      </c>
      <c r="Q66" s="114">
        <v>0.72201101538722068</v>
      </c>
      <c r="R66" s="114">
        <v>0.20286411919909658</v>
      </c>
      <c r="S66" s="114">
        <v>1.3124568201454936E-2</v>
      </c>
      <c r="T66" s="114">
        <v>2.2839553987993869E-2</v>
      </c>
      <c r="U66" s="114">
        <v>5.0447520762121764E-2</v>
      </c>
      <c r="V66" s="114">
        <v>4.7737664056182868E-3</v>
      </c>
      <c r="W66" s="114">
        <v>1.016060543943506</v>
      </c>
      <c r="X66" s="105"/>
    </row>
    <row r="67" spans="1:24" x14ac:dyDescent="0.2">
      <c r="A67" s="11" t="s">
        <v>637</v>
      </c>
      <c r="B67" s="6" t="s">
        <v>106</v>
      </c>
      <c r="C67" s="6" t="s">
        <v>571</v>
      </c>
      <c r="D67" s="111">
        <v>1142.5810198426202</v>
      </c>
      <c r="E67" s="112">
        <v>2.5175282372510717</v>
      </c>
      <c r="F67" s="113">
        <f t="shared" si="6"/>
        <v>1.5959918251682748E-2</v>
      </c>
      <c r="G67" s="16">
        <f t="shared" si="7"/>
        <v>2.3882118683352133E-2</v>
      </c>
      <c r="H67" s="16">
        <f t="shared" si="8"/>
        <v>1.1806788421167167E-2</v>
      </c>
      <c r="I67" s="114">
        <v>0.2740300159851784</v>
      </c>
      <c r="J67" s="114">
        <v>0.69030509289875874</v>
      </c>
      <c r="K67" s="114">
        <v>0.20520731586709887</v>
      </c>
      <c r="L67" s="114">
        <v>1.472670314197084E-2</v>
      </c>
      <c r="M67" s="114">
        <v>1.2751103987139328E-2</v>
      </c>
      <c r="N67" s="114">
        <v>3.5961450646628396E-2</v>
      </c>
      <c r="O67" s="114">
        <v>4.9426325583335233E-3</v>
      </c>
      <c r="P67" s="112">
        <v>0.96389429909992963</v>
      </c>
      <c r="Q67" s="114">
        <v>0.70626501115044149</v>
      </c>
      <c r="R67" s="114">
        <v>0.229089434550451</v>
      </c>
      <c r="S67" s="114">
        <v>2.9199147208036728E-3</v>
      </c>
      <c r="T67" s="114">
        <v>2.2819187345853354E-2</v>
      </c>
      <c r="U67" s="114">
        <v>5.1775844164499978E-2</v>
      </c>
      <c r="V67" s="114">
        <v>0</v>
      </c>
      <c r="W67" s="114">
        <v>1.0128693919320493</v>
      </c>
      <c r="X67" s="105"/>
    </row>
    <row r="68" spans="1:24" x14ac:dyDescent="0.2">
      <c r="A68" s="11" t="s">
        <v>638</v>
      </c>
      <c r="B68" s="6" t="s">
        <v>106</v>
      </c>
      <c r="C68" s="6" t="s">
        <v>571</v>
      </c>
      <c r="D68" s="111">
        <v>1128.8213675724533</v>
      </c>
      <c r="E68" s="112">
        <v>1.764935647255178</v>
      </c>
      <c r="F68" s="113">
        <f t="shared" si="6"/>
        <v>3.1493222949726674E-3</v>
      </c>
      <c r="G68" s="16">
        <f t="shared" si="7"/>
        <v>9.8168516030243957E-3</v>
      </c>
      <c r="H68" s="16">
        <f t="shared" si="8"/>
        <v>6.0987957598569557E-4</v>
      </c>
      <c r="I68" s="114">
        <v>0.25836140412421249</v>
      </c>
      <c r="J68" s="114">
        <v>0.73839478442867923</v>
      </c>
      <c r="K68" s="114">
        <v>0.18201769989047897</v>
      </c>
      <c r="L68" s="114">
        <v>1.2753145783505131E-2</v>
      </c>
      <c r="M68" s="114">
        <v>1.2749767281647987E-2</v>
      </c>
      <c r="N68" s="114">
        <v>3.8500954973621396E-2</v>
      </c>
      <c r="O68" s="114">
        <v>4.9426325583335233E-3</v>
      </c>
      <c r="P68" s="112">
        <v>0.98935898491626628</v>
      </c>
      <c r="Q68" s="114">
        <v>0.73524546213370656</v>
      </c>
      <c r="R68" s="114">
        <v>0.19183455149350337</v>
      </c>
      <c r="S68" s="114">
        <v>1.3363025359490827E-2</v>
      </c>
      <c r="T68" s="114">
        <v>2.1030421683591233E-2</v>
      </c>
      <c r="U68" s="114">
        <v>5.0917865953521282E-2</v>
      </c>
      <c r="V68" s="114">
        <v>0</v>
      </c>
      <c r="W68" s="114">
        <v>1.0123913266238134</v>
      </c>
      <c r="X68" s="105"/>
    </row>
    <row r="69" spans="1:24" x14ac:dyDescent="0.2">
      <c r="A69" s="11" t="s">
        <v>639</v>
      </c>
      <c r="B69" s="6" t="s">
        <v>106</v>
      </c>
      <c r="C69" s="6" t="s">
        <v>457</v>
      </c>
      <c r="D69" s="111">
        <v>1135.1880178414913</v>
      </c>
      <c r="E69" s="112">
        <v>2.2748510058268954</v>
      </c>
      <c r="F69" s="113">
        <f t="shared" si="6"/>
        <v>8.5301738334093713E-3</v>
      </c>
      <c r="G69" s="16">
        <f t="shared" si="7"/>
        <v>1.2974033047930988E-2</v>
      </c>
      <c r="H69" s="16">
        <f t="shared" si="8"/>
        <v>7.9187302219929472E-4</v>
      </c>
      <c r="I69" s="114">
        <v>0.25659549111826285</v>
      </c>
      <c r="J69" s="114">
        <v>0.71973526543534605</v>
      </c>
      <c r="K69" s="114">
        <v>0.18619236831273728</v>
      </c>
      <c r="L69" s="114">
        <v>1.3267130406617375E-2</v>
      </c>
      <c r="M69" s="114">
        <v>1.275094342820301E-2</v>
      </c>
      <c r="N69" s="114">
        <v>3.7786837761591072E-2</v>
      </c>
      <c r="O69" s="114">
        <v>4.9426325583335233E-3</v>
      </c>
      <c r="P69" s="112">
        <v>0.97467517790282832</v>
      </c>
      <c r="Q69" s="114">
        <v>0.72826543926875542</v>
      </c>
      <c r="R69" s="114">
        <v>0.19916640136066827</v>
      </c>
      <c r="S69" s="114">
        <v>1.2475257384418081E-2</v>
      </c>
      <c r="T69" s="114">
        <v>2.2650670081412878E-2</v>
      </c>
      <c r="U69" s="114">
        <v>5.2174973991692984E-2</v>
      </c>
      <c r="V69" s="114">
        <v>8.1721843930302742E-5</v>
      </c>
      <c r="W69" s="114">
        <v>1.014814463930878</v>
      </c>
      <c r="X69" s="105"/>
    </row>
    <row r="70" spans="1:24" x14ac:dyDescent="0.2">
      <c r="A70" s="11" t="s">
        <v>640</v>
      </c>
      <c r="B70" s="6" t="s">
        <v>61</v>
      </c>
      <c r="C70" s="6" t="s">
        <v>571</v>
      </c>
      <c r="D70" s="111">
        <v>1170.6787287161842</v>
      </c>
      <c r="E70" s="112">
        <v>3.0103501028614472</v>
      </c>
      <c r="F70" s="113">
        <f t="shared" si="6"/>
        <v>2.285596804160106E-2</v>
      </c>
      <c r="G70" s="16">
        <f t="shared" si="7"/>
        <v>3.679283440957104E-2</v>
      </c>
      <c r="H70" s="16">
        <f t="shared" si="8"/>
        <v>5.7238327516529412E-3</v>
      </c>
      <c r="I70" s="114">
        <v>0.29291937285544645</v>
      </c>
      <c r="J70" s="114">
        <v>0.71881302205842401</v>
      </c>
      <c r="K70" s="114">
        <v>0.14935882619358509</v>
      </c>
      <c r="L70" s="114">
        <v>1.5418969105055172E-2</v>
      </c>
      <c r="M70" s="114">
        <v>1.0946488290553646E-2</v>
      </c>
      <c r="N70" s="114">
        <v>3.919745260005985E-2</v>
      </c>
      <c r="O70" s="114">
        <v>1.8317965981299628E-3</v>
      </c>
      <c r="P70" s="112">
        <v>0.93556655484580764</v>
      </c>
      <c r="Q70" s="114">
        <v>0.74166899010002507</v>
      </c>
      <c r="R70" s="114">
        <v>0.18615166060315613</v>
      </c>
      <c r="S70" s="114">
        <v>2.1142801856708113E-2</v>
      </c>
      <c r="T70" s="114">
        <v>2.0338127992271828E-2</v>
      </c>
      <c r="U70" s="114">
        <v>3.2626598199733917E-2</v>
      </c>
      <c r="V70" s="114">
        <v>1.4455028581448492E-3</v>
      </c>
      <c r="W70" s="114">
        <v>1.00337368161004</v>
      </c>
      <c r="X70" s="105"/>
    </row>
    <row r="71" spans="1:24" x14ac:dyDescent="0.2">
      <c r="A71" s="11" t="s">
        <v>641</v>
      </c>
      <c r="B71" s="6" t="s">
        <v>106</v>
      </c>
      <c r="C71" s="6" t="s">
        <v>457</v>
      </c>
      <c r="D71" s="111">
        <v>1120.7212286537856</v>
      </c>
      <c r="E71" s="112">
        <v>0.21032568998293866</v>
      </c>
      <c r="F71" s="113">
        <f t="shared" si="6"/>
        <v>3.0241051974635003E-2</v>
      </c>
      <c r="G71" s="16">
        <f t="shared" si="7"/>
        <v>2.6887949969460978E-2</v>
      </c>
      <c r="H71" s="16">
        <f t="shared" si="8"/>
        <v>1.3948480955803901E-2</v>
      </c>
      <c r="I71" s="114">
        <v>0.24283489873446557</v>
      </c>
      <c r="J71" s="114">
        <v>0.7426587226204362</v>
      </c>
      <c r="K71" s="114">
        <v>0.20927764901977619</v>
      </c>
      <c r="L71" s="114">
        <v>1.3948480955803901E-2</v>
      </c>
      <c r="M71" s="114">
        <v>1.2745226525327908E-2</v>
      </c>
      <c r="N71" s="114">
        <v>3.6895532117762614E-2</v>
      </c>
      <c r="O71" s="114">
        <v>4.9426325583335233E-3</v>
      </c>
      <c r="P71" s="112">
        <v>1.0204682437974404</v>
      </c>
      <c r="Q71" s="114">
        <v>0.71241767064580119</v>
      </c>
      <c r="R71" s="114">
        <v>0.23616559898923717</v>
      </c>
      <c r="S71" s="114">
        <v>0</v>
      </c>
      <c r="T71" s="114">
        <v>1.5656279248138658E-2</v>
      </c>
      <c r="U71" s="114">
        <v>5.3667274267029552E-2</v>
      </c>
      <c r="V71" s="114">
        <v>5.1193246193067502E-4</v>
      </c>
      <c r="W71" s="114">
        <v>1.0184187556121373</v>
      </c>
      <c r="X71" s="105"/>
    </row>
    <row r="72" spans="1:24" x14ac:dyDescent="0.2">
      <c r="A72" s="11" t="s">
        <v>642</v>
      </c>
      <c r="B72" s="6" t="s">
        <v>106</v>
      </c>
      <c r="C72" s="6" t="s">
        <v>571</v>
      </c>
      <c r="D72" s="111">
        <v>1152.5667677154529</v>
      </c>
      <c r="E72" s="112">
        <v>2.9950156880339618</v>
      </c>
      <c r="F72" s="113">
        <f t="shared" si="6"/>
        <v>2.6123022745635494E-3</v>
      </c>
      <c r="G72" s="16">
        <f t="shared" si="7"/>
        <v>3.1281350147704945E-3</v>
      </c>
      <c r="H72" s="16">
        <f t="shared" si="8"/>
        <v>4.038435541144289E-4</v>
      </c>
      <c r="I72" s="114">
        <v>0.2824937056336419</v>
      </c>
      <c r="J72" s="114">
        <v>0.65100716373133394</v>
      </c>
      <c r="K72" s="114">
        <v>0.25922912638139833</v>
      </c>
      <c r="L72" s="114">
        <v>1.844074121440362E-2</v>
      </c>
      <c r="M72" s="114">
        <v>1.2751432435517155E-2</v>
      </c>
      <c r="N72" s="114">
        <v>3.2322292667836074E-2</v>
      </c>
      <c r="O72" s="114">
        <v>4.9426325583335233E-3</v>
      </c>
      <c r="P72" s="112">
        <v>0.97869338898882263</v>
      </c>
      <c r="Q72" s="114">
        <v>0.65361946600589749</v>
      </c>
      <c r="R72" s="114">
        <v>0.26235726139616883</v>
      </c>
      <c r="S72" s="114">
        <v>1.8036897660289191E-2</v>
      </c>
      <c r="T72" s="114">
        <v>2.3036751721033078E-2</v>
      </c>
      <c r="U72" s="114">
        <v>5.4358929018280856E-2</v>
      </c>
      <c r="V72" s="114">
        <v>8.1553990270323887E-4</v>
      </c>
      <c r="W72" s="114">
        <v>1.0122248457043725</v>
      </c>
      <c r="X72" s="105"/>
    </row>
    <row r="73" spans="1:24" x14ac:dyDescent="0.2">
      <c r="A73" s="11" t="s">
        <v>643</v>
      </c>
      <c r="B73" s="6" t="s">
        <v>106</v>
      </c>
      <c r="C73" s="6" t="s">
        <v>457</v>
      </c>
      <c r="D73" s="111">
        <v>1143.0930452282032</v>
      </c>
      <c r="E73" s="112">
        <v>1.979506912081088</v>
      </c>
      <c r="F73" s="113">
        <f t="shared" si="6"/>
        <v>1.1788206446746829E-2</v>
      </c>
      <c r="G73" s="16">
        <f t="shared" si="7"/>
        <v>3.5023860239233179E-2</v>
      </c>
      <c r="H73" s="16">
        <f t="shared" si="8"/>
        <v>1.3603591155363966E-2</v>
      </c>
      <c r="I73" s="114">
        <v>0.25074708687641434</v>
      </c>
      <c r="J73" s="114">
        <v>0.66722642673510646</v>
      </c>
      <c r="K73" s="114">
        <v>0.2348138707182825</v>
      </c>
      <c r="L73" s="114">
        <v>1.6498594215295485E-2</v>
      </c>
      <c r="M73" s="114">
        <v>1.2749189808209452E-2</v>
      </c>
      <c r="N73" s="114">
        <v>3.4073173305190302E-2</v>
      </c>
      <c r="O73" s="114">
        <v>4.9426325583335233E-3</v>
      </c>
      <c r="P73" s="112">
        <v>0.97030388734041784</v>
      </c>
      <c r="Q73" s="114">
        <v>0.67901463318185329</v>
      </c>
      <c r="R73" s="114">
        <v>0.26983773095751568</v>
      </c>
      <c r="S73" s="114">
        <v>2.8950030599315182E-3</v>
      </c>
      <c r="T73" s="114">
        <v>2.0080995277244836E-2</v>
      </c>
      <c r="U73" s="114">
        <v>3.7888697902711543E-2</v>
      </c>
      <c r="V73" s="114">
        <v>6.7595794781065519E-4</v>
      </c>
      <c r="W73" s="114">
        <v>1.0103930183270675</v>
      </c>
      <c r="X73" s="105"/>
    </row>
    <row r="74" spans="1:24" x14ac:dyDescent="0.2">
      <c r="A74" s="11" t="s">
        <v>644</v>
      </c>
      <c r="B74" s="6" t="s">
        <v>106</v>
      </c>
      <c r="C74" s="6" t="s">
        <v>571</v>
      </c>
      <c r="D74" s="111">
        <v>1140.9818176701538</v>
      </c>
      <c r="E74" s="112">
        <v>2.4082687849660145</v>
      </c>
      <c r="F74" s="113">
        <f t="shared" si="6"/>
        <v>1.3712044019824954E-2</v>
      </c>
      <c r="G74" s="16">
        <f t="shared" si="7"/>
        <v>2.3070480968570145E-2</v>
      </c>
      <c r="H74" s="16">
        <f t="shared" si="8"/>
        <v>3.4400326642923581E-3</v>
      </c>
      <c r="I74" s="114">
        <v>0.24714869369770254</v>
      </c>
      <c r="J74" s="114">
        <v>0.69555962525219006</v>
      </c>
      <c r="K74" s="114">
        <v>0.20282138923687568</v>
      </c>
      <c r="L74" s="114">
        <v>1.451090228692937E-2</v>
      </c>
      <c r="M74" s="114">
        <v>1.2750883634722815E-2</v>
      </c>
      <c r="N74" s="114">
        <v>3.6214033327293976E-2</v>
      </c>
      <c r="O74" s="114">
        <v>4.9426325583335233E-3</v>
      </c>
      <c r="P74" s="112">
        <v>0.96679946629634539</v>
      </c>
      <c r="Q74" s="114">
        <v>0.70927166927201502</v>
      </c>
      <c r="R74" s="114">
        <v>0.22589187020544582</v>
      </c>
      <c r="S74" s="114">
        <v>1.1070869622637012E-2</v>
      </c>
      <c r="T74" s="114">
        <v>2.2509487592265728E-2</v>
      </c>
      <c r="U74" s="114">
        <v>4.0629413508374082E-2</v>
      </c>
      <c r="V74" s="114">
        <v>6.674188325717415E-4</v>
      </c>
      <c r="W74" s="114">
        <v>1.0100407290333093</v>
      </c>
      <c r="X74" s="105"/>
    </row>
    <row r="75" spans="1:24" x14ac:dyDescent="0.2">
      <c r="A75" s="11" t="s">
        <v>645</v>
      </c>
      <c r="B75" s="6" t="s">
        <v>106</v>
      </c>
      <c r="C75" s="6" t="s">
        <v>457</v>
      </c>
      <c r="D75" s="111">
        <v>1141.874666405166</v>
      </c>
      <c r="E75" s="112">
        <v>2.2527968730024499</v>
      </c>
      <c r="F75" s="113">
        <f t="shared" si="6"/>
        <v>1.5282379205430074E-2</v>
      </c>
      <c r="G75" s="16">
        <f t="shared" si="7"/>
        <v>3.1000964339235548E-2</v>
      </c>
      <c r="H75" s="16">
        <f t="shared" si="8"/>
        <v>1.1258062632176085E-2</v>
      </c>
      <c r="I75" s="114">
        <v>0.25452243976268585</v>
      </c>
      <c r="J75" s="114">
        <v>0.68578857809057436</v>
      </c>
      <c r="K75" s="114">
        <v>0.21102534337636725</v>
      </c>
      <c r="L75" s="114">
        <v>1.5039745470819838E-2</v>
      </c>
      <c r="M75" s="114">
        <v>1.2750298909843921E-2</v>
      </c>
      <c r="N75" s="114">
        <v>3.5603822170412788E-2</v>
      </c>
      <c r="O75" s="114">
        <v>4.9426325583335233E-3</v>
      </c>
      <c r="P75" s="112">
        <v>0.9651504205763517</v>
      </c>
      <c r="Q75" s="114">
        <v>0.70107095729600444</v>
      </c>
      <c r="R75" s="114">
        <v>0.2420263077156028</v>
      </c>
      <c r="S75" s="114">
        <v>3.7816828386437532E-3</v>
      </c>
      <c r="T75" s="114">
        <v>2.1659861239753699E-2</v>
      </c>
      <c r="U75" s="114">
        <v>4.517504862542561E-2</v>
      </c>
      <c r="V75" s="114">
        <v>4.4115645040634449E-4</v>
      </c>
      <c r="W75" s="114">
        <v>1.0141550141658366</v>
      </c>
      <c r="X75" s="105"/>
    </row>
    <row r="76" spans="1:24" x14ac:dyDescent="0.2">
      <c r="A76" s="11" t="s">
        <v>646</v>
      </c>
      <c r="B76" s="6" t="s">
        <v>106</v>
      </c>
      <c r="C76" s="6" t="s">
        <v>571</v>
      </c>
      <c r="D76" s="111">
        <v>1130.9220759825662</v>
      </c>
      <c r="E76" s="112">
        <v>1.5832342214226582</v>
      </c>
      <c r="F76" s="113">
        <f t="shared" si="6"/>
        <v>5.6128702073071635E-3</v>
      </c>
      <c r="G76" s="16">
        <f t="shared" si="7"/>
        <v>1.8015998517718373E-2</v>
      </c>
      <c r="H76" s="16">
        <f t="shared" si="8"/>
        <v>1.5655563158400981E-3</v>
      </c>
      <c r="I76" s="114">
        <v>0.26066384371191048</v>
      </c>
      <c r="J76" s="114">
        <v>0.72557725327000555</v>
      </c>
      <c r="K76" s="114">
        <v>0.19639336437819652</v>
      </c>
      <c r="L76" s="114">
        <v>1.367945218550959E-2</v>
      </c>
      <c r="M76" s="114">
        <v>1.2748976502349718E-2</v>
      </c>
      <c r="N76" s="114">
        <v>3.7240725463207017E-2</v>
      </c>
      <c r="O76" s="114">
        <v>4.9426325583335233E-3</v>
      </c>
      <c r="P76" s="112">
        <v>0.99058240435760192</v>
      </c>
      <c r="Q76" s="114">
        <v>0.71996438306269839</v>
      </c>
      <c r="R76" s="114">
        <v>0.21440936289591489</v>
      </c>
      <c r="S76" s="114">
        <v>1.2113895869669492E-2</v>
      </c>
      <c r="T76" s="114">
        <v>1.9949343761249513E-2</v>
      </c>
      <c r="U76" s="114">
        <v>4.4717872458905961E-2</v>
      </c>
      <c r="V76" s="114">
        <v>1.2275789594836219E-4</v>
      </c>
      <c r="W76" s="114">
        <v>1.0112776159443866</v>
      </c>
      <c r="X76" s="105"/>
    </row>
    <row r="77" spans="1:24" x14ac:dyDescent="0.2">
      <c r="A77" s="11" t="s">
        <v>647</v>
      </c>
      <c r="B77" s="6" t="s">
        <v>106</v>
      </c>
      <c r="C77" s="6" t="s">
        <v>457</v>
      </c>
      <c r="D77" s="111">
        <v>1142.1127420123039</v>
      </c>
      <c r="E77" s="112">
        <v>2.3767923947687786</v>
      </c>
      <c r="F77" s="113">
        <f t="shared" si="6"/>
        <v>7.0789163994779969E-3</v>
      </c>
      <c r="G77" s="16">
        <f t="shared" si="7"/>
        <v>1.8483975127830732E-2</v>
      </c>
      <c r="H77" s="16">
        <f t="shared" si="8"/>
        <v>6.6963174546885006E-3</v>
      </c>
      <c r="I77" s="114">
        <v>0.2736574096280398</v>
      </c>
      <c r="J77" s="114">
        <v>0.68898551258596585</v>
      </c>
      <c r="K77" s="114">
        <v>0.21629353040786203</v>
      </c>
      <c r="L77" s="114">
        <v>1.5361541983146302E-2</v>
      </c>
      <c r="M77" s="114">
        <v>1.275058517808109E-2</v>
      </c>
      <c r="N77" s="114">
        <v>3.524821082772734E-2</v>
      </c>
      <c r="O77" s="114">
        <v>4.9426325583335233E-3</v>
      </c>
      <c r="P77" s="112">
        <v>0.97358201354111618</v>
      </c>
      <c r="Q77" s="114">
        <v>0.69606442898544385</v>
      </c>
      <c r="R77" s="114">
        <v>0.23477750553569277</v>
      </c>
      <c r="S77" s="114">
        <v>8.665224528457801E-3</v>
      </c>
      <c r="T77" s="114">
        <v>2.2020377027676234E-2</v>
      </c>
      <c r="U77" s="114">
        <v>4.9779715348155035E-2</v>
      </c>
      <c r="V77" s="114">
        <v>4.0103454216094758E-4</v>
      </c>
      <c r="W77" s="114">
        <v>1.0117082859675866</v>
      </c>
      <c r="X77" s="105"/>
    </row>
    <row r="78" spans="1:24" x14ac:dyDescent="0.2">
      <c r="A78" s="11" t="s">
        <v>648</v>
      </c>
      <c r="B78" s="6" t="s">
        <v>39</v>
      </c>
      <c r="C78" s="6" t="s">
        <v>571</v>
      </c>
      <c r="D78" s="111">
        <v>1157.9146078290291</v>
      </c>
      <c r="E78" s="112">
        <v>3.0152009940131399</v>
      </c>
      <c r="F78" s="113">
        <f t="shared" si="6"/>
        <v>5.2744212814790803E-2</v>
      </c>
      <c r="G78" s="16">
        <f t="shared" si="7"/>
        <v>3.6416942867095847E-2</v>
      </c>
      <c r="H78" s="16">
        <f t="shared" si="8"/>
        <v>3.5744894372542413E-2</v>
      </c>
      <c r="I78" s="114">
        <v>0.26290198036416662</v>
      </c>
      <c r="J78" s="114">
        <v>0.69524016284025236</v>
      </c>
      <c r="K78" s="114">
        <v>0.25516650002754376</v>
      </c>
      <c r="L78" s="114">
        <v>2.0069777021371363E-2</v>
      </c>
      <c r="M78" s="114">
        <v>1.2078667142470375E-2</v>
      </c>
      <c r="N78" s="114">
        <v>3.7158800332299811E-2</v>
      </c>
      <c r="O78" s="114">
        <v>1.7083091492106955E-3</v>
      </c>
      <c r="P78" s="112">
        <v>1.0214222165131484</v>
      </c>
      <c r="Q78" s="114">
        <v>0.64249595002546156</v>
      </c>
      <c r="R78" s="114">
        <v>0.21874955716044792</v>
      </c>
      <c r="S78" s="114">
        <v>5.5814671393913773E-2</v>
      </c>
      <c r="T78" s="114">
        <v>2.0817576174596956E-2</v>
      </c>
      <c r="U78" s="114">
        <v>7.9957652194159207E-2</v>
      </c>
      <c r="V78" s="114">
        <v>1.8873379646104284E-3</v>
      </c>
      <c r="W78" s="114">
        <v>1.01972274491319</v>
      </c>
      <c r="X78" s="105"/>
    </row>
    <row r="79" spans="1:24" x14ac:dyDescent="0.2">
      <c r="A79" s="11" t="s">
        <v>649</v>
      </c>
      <c r="B79" s="6" t="s">
        <v>39</v>
      </c>
      <c r="C79" s="6" t="s">
        <v>571</v>
      </c>
      <c r="D79" s="111">
        <v>1161.5966878368813</v>
      </c>
      <c r="E79" s="112">
        <v>3.1974470474391192</v>
      </c>
      <c r="F79" s="113">
        <f t="shared" si="6"/>
        <v>2.3818306909647258E-2</v>
      </c>
      <c r="G79" s="16">
        <f t="shared" si="7"/>
        <v>5.0436070527150878E-3</v>
      </c>
      <c r="H79" s="16">
        <f t="shared" si="8"/>
        <v>1.5656711925463949E-2</v>
      </c>
      <c r="I79" s="114">
        <v>0.24773881022681357</v>
      </c>
      <c r="J79" s="114">
        <v>0.6808663533866397</v>
      </c>
      <c r="K79" s="114">
        <v>0.23650319184774363</v>
      </c>
      <c r="L79" s="114">
        <v>1.9055801268784169E-2</v>
      </c>
      <c r="M79" s="114">
        <v>1.2079210274563282E-2</v>
      </c>
      <c r="N79" s="114">
        <v>3.8084495807069581E-2</v>
      </c>
      <c r="O79" s="114">
        <v>1.7083091492106955E-3</v>
      </c>
      <c r="P79" s="112">
        <v>0.98829736173401106</v>
      </c>
      <c r="Q79" s="114">
        <v>0.65704804647699244</v>
      </c>
      <c r="R79" s="114">
        <v>0.23145958479502854</v>
      </c>
      <c r="S79" s="114">
        <v>3.4712513194248118E-2</v>
      </c>
      <c r="T79" s="114">
        <v>2.1726378037235126E-2</v>
      </c>
      <c r="U79" s="114">
        <v>6.2225881077800443E-2</v>
      </c>
      <c r="V79" s="114">
        <v>5.4410960553838272E-3</v>
      </c>
      <c r="W79" s="114">
        <v>1.0126134996366885</v>
      </c>
      <c r="X79" s="105"/>
    </row>
    <row r="80" spans="1:24" x14ac:dyDescent="0.2">
      <c r="A80" s="11" t="s">
        <v>650</v>
      </c>
      <c r="B80" s="6" t="s">
        <v>57</v>
      </c>
      <c r="C80" s="6" t="s">
        <v>457</v>
      </c>
      <c r="D80" s="111">
        <v>1138.8941492345348</v>
      </c>
      <c r="E80" s="112">
        <v>2.6753930616423132</v>
      </c>
      <c r="F80" s="113">
        <f t="shared" si="6"/>
        <v>2.6437095605944649E-2</v>
      </c>
      <c r="G80" s="16">
        <f t="shared" si="7"/>
        <v>7.9684468288422905E-3</v>
      </c>
      <c r="H80" s="16">
        <f t="shared" si="8"/>
        <v>1.1240670587448924E-2</v>
      </c>
      <c r="I80" s="114">
        <v>0.26321179925955734</v>
      </c>
      <c r="J80" s="114">
        <v>0.71077587510428686</v>
      </c>
      <c r="K80" s="114">
        <v>0.21912501180328986</v>
      </c>
      <c r="L80" s="114">
        <v>1.6054600537718632E-2</v>
      </c>
      <c r="M80" s="114">
        <v>1.2880237286151274E-2</v>
      </c>
      <c r="N80" s="114">
        <v>4.1243811843276794E-2</v>
      </c>
      <c r="O80" s="114">
        <v>1.0184308982855892E-4</v>
      </c>
      <c r="P80" s="112">
        <v>1.000181379664552</v>
      </c>
      <c r="Q80" s="114">
        <v>0.68433877949834221</v>
      </c>
      <c r="R80" s="114">
        <v>0.21115656497444757</v>
      </c>
      <c r="S80" s="114">
        <v>2.7295271125167556E-2</v>
      </c>
      <c r="T80" s="114">
        <v>2.1913254004948448E-2</v>
      </c>
      <c r="U80" s="114">
        <v>6.1650960218733258E-2</v>
      </c>
      <c r="V80" s="114">
        <v>2.1385306621367031E-3</v>
      </c>
      <c r="W80" s="114">
        <v>1.0084933604837758</v>
      </c>
      <c r="X80" s="105"/>
    </row>
    <row r="81" spans="1:24" x14ac:dyDescent="0.2">
      <c r="A81" s="11" t="s">
        <v>651</v>
      </c>
      <c r="B81" s="6" t="s">
        <v>100</v>
      </c>
      <c r="C81" s="6" t="s">
        <v>571</v>
      </c>
      <c r="D81" s="111">
        <v>1182.5656014209626</v>
      </c>
      <c r="E81" s="112">
        <v>3.9049089938895731</v>
      </c>
      <c r="F81" s="113">
        <f t="shared" si="6"/>
        <v>3.1981303833439889E-2</v>
      </c>
      <c r="G81" s="16">
        <f t="shared" si="7"/>
        <v>1.1466752675524577E-2</v>
      </c>
      <c r="H81" s="16">
        <f t="shared" si="8"/>
        <v>3.5167832513997271E-2</v>
      </c>
      <c r="I81" s="114">
        <v>0.30324566086612526</v>
      </c>
      <c r="J81" s="114">
        <v>0.67074274120494803</v>
      </c>
      <c r="K81" s="114">
        <v>0.23744173586247183</v>
      </c>
      <c r="L81" s="114">
        <v>2.3594718852465574E-2</v>
      </c>
      <c r="M81" s="114">
        <v>1.079327604260817E-2</v>
      </c>
      <c r="N81" s="114">
        <v>3.4273648994816754E-2</v>
      </c>
      <c r="O81" s="114">
        <v>1.8119126759599538E-3</v>
      </c>
      <c r="P81" s="112">
        <v>0.97865803363327031</v>
      </c>
      <c r="Q81" s="114">
        <v>0.63876143737150815</v>
      </c>
      <c r="R81" s="114">
        <v>0.22597498318694725</v>
      </c>
      <c r="S81" s="114">
        <v>5.8762551366462842E-2</v>
      </c>
      <c r="T81" s="114">
        <v>1.9953545427472279E-2</v>
      </c>
      <c r="U81" s="114">
        <v>4.977370468051704E-2</v>
      </c>
      <c r="V81" s="114">
        <v>5.7076214686820051E-3</v>
      </c>
      <c r="W81" s="114">
        <v>0.99893384350158942</v>
      </c>
      <c r="X81" s="105"/>
    </row>
    <row r="82" spans="1:24" x14ac:dyDescent="0.2">
      <c r="A82" s="11" t="s">
        <v>652</v>
      </c>
      <c r="B82" s="6" t="s">
        <v>100</v>
      </c>
      <c r="C82" s="6" t="s">
        <v>457</v>
      </c>
      <c r="D82" s="111">
        <v>1161.6246304352912</v>
      </c>
      <c r="E82" s="112">
        <v>1.937615571874443</v>
      </c>
      <c r="F82" s="113">
        <f t="shared" si="6"/>
        <v>5.7786060886277912E-4</v>
      </c>
      <c r="G82" s="16">
        <f t="shared" si="7"/>
        <v>5.492387949781749E-2</v>
      </c>
      <c r="H82" s="16">
        <f t="shared" si="8"/>
        <v>1.1237919091177998E-2</v>
      </c>
      <c r="I82" s="114">
        <v>0.27612949956497596</v>
      </c>
      <c r="J82" s="114">
        <v>0.71659334308027045</v>
      </c>
      <c r="K82" s="114">
        <v>0.17173896104665673</v>
      </c>
      <c r="L82" s="114">
        <v>1.6974982709584571E-2</v>
      </c>
      <c r="M82" s="114">
        <v>1.0790040130321739E-2</v>
      </c>
      <c r="N82" s="114">
        <v>4.0065684467786522E-2</v>
      </c>
      <c r="O82" s="114">
        <v>1.8119126759599538E-3</v>
      </c>
      <c r="P82" s="112">
        <v>0.95797492411057994</v>
      </c>
      <c r="Q82" s="114">
        <v>0.71601548247140767</v>
      </c>
      <c r="R82" s="114">
        <v>0.22666284054447422</v>
      </c>
      <c r="S82" s="114">
        <v>5.7370636184065731E-3</v>
      </c>
      <c r="T82" s="114">
        <v>1.5909540313082522E-2</v>
      </c>
      <c r="U82" s="114">
        <v>3.7471250511834898E-2</v>
      </c>
      <c r="V82" s="114">
        <v>3.19106710943631E-3</v>
      </c>
      <c r="W82" s="114">
        <v>1.0049872445686423</v>
      </c>
      <c r="X82" s="105"/>
    </row>
    <row r="83" spans="1:24" x14ac:dyDescent="0.2">
      <c r="A83" s="11" t="s">
        <v>653</v>
      </c>
      <c r="B83" s="6" t="s">
        <v>90</v>
      </c>
      <c r="C83" s="6" t="s">
        <v>571</v>
      </c>
      <c r="D83" s="111">
        <v>1153.3234892290775</v>
      </c>
      <c r="E83" s="112">
        <v>3.0310282570243028</v>
      </c>
      <c r="F83" s="113">
        <f t="shared" si="6"/>
        <v>2.9765620300007734E-2</v>
      </c>
      <c r="G83" s="16">
        <f t="shared" si="7"/>
        <v>1.6251668785393025E-2</v>
      </c>
      <c r="H83" s="16">
        <f t="shared" si="8"/>
        <v>1.8188314838909377E-2</v>
      </c>
      <c r="I83" s="114">
        <v>0.24571327953009062</v>
      </c>
      <c r="J83" s="114">
        <v>0.70702607608481649</v>
      </c>
      <c r="K83" s="114">
        <v>0.21853554699017069</v>
      </c>
      <c r="L83" s="114">
        <v>1.765015351753705E-2</v>
      </c>
      <c r="M83" s="114">
        <v>1.2276549981193065E-2</v>
      </c>
      <c r="N83" s="114">
        <v>3.8796045191777005E-2</v>
      </c>
      <c r="O83" s="114">
        <v>1.6969808791991226E-3</v>
      </c>
      <c r="P83" s="112">
        <v>0.99598135264469356</v>
      </c>
      <c r="Q83" s="114">
        <v>0.67726045578480876</v>
      </c>
      <c r="R83" s="114">
        <v>0.20228387820477767</v>
      </c>
      <c r="S83" s="114">
        <v>3.5838468356446426E-2</v>
      </c>
      <c r="T83" s="114">
        <v>2.1947809861768544E-2</v>
      </c>
      <c r="U83" s="114">
        <v>7.2236548391108435E-2</v>
      </c>
      <c r="V83" s="114">
        <v>6.6096899818603198E-3</v>
      </c>
      <c r="W83" s="114">
        <v>1.0161768505807702</v>
      </c>
      <c r="X83" s="105"/>
    </row>
    <row r="84" spans="1:24" x14ac:dyDescent="0.2">
      <c r="A84" s="11" t="s">
        <v>654</v>
      </c>
      <c r="B84" s="6" t="s">
        <v>100</v>
      </c>
      <c r="C84" s="6" t="s">
        <v>457</v>
      </c>
      <c r="D84" s="111">
        <v>1166.857707804777</v>
      </c>
      <c r="E84" s="112">
        <v>2.9082921735234573</v>
      </c>
      <c r="F84" s="113">
        <f t="shared" si="6"/>
        <v>1.2009973524850115E-2</v>
      </c>
      <c r="G84" s="16">
        <f t="shared" si="7"/>
        <v>3.7722227542817482E-2</v>
      </c>
      <c r="H84" s="16">
        <f t="shared" si="8"/>
        <v>2.2762231502301382E-3</v>
      </c>
      <c r="I84" s="114">
        <v>0.27438221872973761</v>
      </c>
      <c r="J84" s="114">
        <v>0.71396987300527781</v>
      </c>
      <c r="K84" s="114">
        <v>0.16144017350391573</v>
      </c>
      <c r="L84" s="114">
        <v>1.6380290248969063E-2</v>
      </c>
      <c r="M84" s="114">
        <v>1.0792310811368598E-2</v>
      </c>
      <c r="N84" s="114">
        <v>4.0751430721850709E-2</v>
      </c>
      <c r="O84" s="114">
        <v>1.8119126759599538E-3</v>
      </c>
      <c r="P84" s="112">
        <v>0.94514599096734175</v>
      </c>
      <c r="Q84" s="114">
        <v>0.72597984653012793</v>
      </c>
      <c r="R84" s="114">
        <v>0.19916240104673322</v>
      </c>
      <c r="S84" s="114">
        <v>1.4104067098738925E-2</v>
      </c>
      <c r="T84" s="114">
        <v>1.8930099515462352E-2</v>
      </c>
      <c r="U84" s="114">
        <v>4.7966888237413893E-2</v>
      </c>
      <c r="V84" s="114">
        <v>4.6886027135214173E-3</v>
      </c>
      <c r="W84" s="114">
        <v>1.0108319051419976</v>
      </c>
      <c r="X84" s="105"/>
    </row>
    <row r="85" spans="1:24" x14ac:dyDescent="0.2">
      <c r="A85" s="11" t="s">
        <v>655</v>
      </c>
      <c r="B85" s="6" t="s">
        <v>55</v>
      </c>
      <c r="C85" s="6" t="s">
        <v>571</v>
      </c>
      <c r="D85" s="111">
        <v>1162.5709875246689</v>
      </c>
      <c r="E85" s="112">
        <v>3.0158525315596059</v>
      </c>
      <c r="F85" s="113">
        <f t="shared" si="6"/>
        <v>2.6175141625931597E-2</v>
      </c>
      <c r="G85" s="16">
        <f t="shared" si="7"/>
        <v>1.7920162863168665E-3</v>
      </c>
      <c r="H85" s="16">
        <f t="shared" si="8"/>
        <v>1.1621018614753533E-2</v>
      </c>
      <c r="I85" s="114">
        <v>0.27113825764050276</v>
      </c>
      <c r="J85" s="114">
        <v>0.65713034218815025</v>
      </c>
      <c r="K85" s="114">
        <v>0.26375038589588035</v>
      </c>
      <c r="L85" s="114">
        <v>2.1136639893877752E-2</v>
      </c>
      <c r="M85" s="114">
        <v>1.2111374942128285E-2</v>
      </c>
      <c r="N85" s="114">
        <v>3.6841893539847445E-2</v>
      </c>
      <c r="O85" s="114">
        <v>1.6947603161800368E-3</v>
      </c>
      <c r="P85" s="112">
        <v>0.99266539677606402</v>
      </c>
      <c r="Q85" s="114">
        <v>0.63095520056221865</v>
      </c>
      <c r="R85" s="114">
        <v>0.26554240218219721</v>
      </c>
      <c r="S85" s="114">
        <v>3.2757658508631285E-2</v>
      </c>
      <c r="T85" s="114">
        <v>2.0054111954964194E-2</v>
      </c>
      <c r="U85" s="114">
        <v>6.9319839560646163E-2</v>
      </c>
      <c r="V85" s="114">
        <v>8.3786030515020139E-4</v>
      </c>
      <c r="W85" s="114">
        <v>1.0194670730738078</v>
      </c>
      <c r="X85" s="105"/>
    </row>
    <row r="86" spans="1:24" x14ac:dyDescent="0.2">
      <c r="A86" s="11" t="s">
        <v>656</v>
      </c>
      <c r="B86" s="6" t="s">
        <v>43</v>
      </c>
      <c r="C86" s="6" t="s">
        <v>457</v>
      </c>
      <c r="D86" s="111">
        <v>1161.9986148069552</v>
      </c>
      <c r="E86" s="112">
        <v>1.1737999891501472</v>
      </c>
      <c r="F86" s="113">
        <f t="shared" si="6"/>
        <v>9.5047015823516157E-3</v>
      </c>
      <c r="G86" s="16">
        <f t="shared" si="7"/>
        <v>6.3925885206720878E-2</v>
      </c>
      <c r="H86" s="16">
        <f t="shared" si="8"/>
        <v>1.1332967383822673E-2</v>
      </c>
      <c r="I86" s="114">
        <v>0.28336314926980727</v>
      </c>
      <c r="J86" s="114">
        <v>0.70900497377774929</v>
      </c>
      <c r="K86" s="114">
        <v>0.18934196913353907</v>
      </c>
      <c r="L86" s="114">
        <v>1.8199450721828863E-2</v>
      </c>
      <c r="M86" s="114">
        <v>1.0885204340284688E-2</v>
      </c>
      <c r="N86" s="114">
        <v>3.6483110464887773E-2</v>
      </c>
      <c r="O86" s="114">
        <v>1.8101142315457774E-3</v>
      </c>
      <c r="P86" s="112">
        <v>0.96572482266983539</v>
      </c>
      <c r="Q86" s="114">
        <v>0.69950027219539768</v>
      </c>
      <c r="R86" s="114">
        <v>0.25326785434025995</v>
      </c>
      <c r="S86" s="114">
        <v>6.8664833380061904E-3</v>
      </c>
      <c r="T86" s="114">
        <v>1.4252783677981643E-2</v>
      </c>
      <c r="U86" s="114">
        <v>3.1411803652044282E-2</v>
      </c>
      <c r="V86" s="114">
        <v>8.772966166166017E-4</v>
      </c>
      <c r="W86" s="114">
        <v>1.0061764938203064</v>
      </c>
      <c r="X86" s="105"/>
    </row>
    <row r="87" spans="1:24" x14ac:dyDescent="0.2">
      <c r="A87" s="11" t="s">
        <v>657</v>
      </c>
      <c r="B87" s="6" t="s">
        <v>43</v>
      </c>
      <c r="C87" s="6" t="s">
        <v>571</v>
      </c>
      <c r="D87" s="111">
        <v>1152.3499638596827</v>
      </c>
      <c r="E87" s="112">
        <v>0.92573379590534777</v>
      </c>
      <c r="F87" s="113">
        <f t="shared" si="6"/>
        <v>1.0651754948723391E-2</v>
      </c>
      <c r="G87" s="16">
        <f t="shared" si="7"/>
        <v>5.4734582938494036E-2</v>
      </c>
      <c r="H87" s="16">
        <f t="shared" si="8"/>
        <v>5.7216194067654831E-3</v>
      </c>
      <c r="I87" s="114">
        <v>0.26334590913743416</v>
      </c>
      <c r="J87" s="114">
        <v>0.75356000360027453</v>
      </c>
      <c r="K87" s="114">
        <v>0.15458928687540474</v>
      </c>
      <c r="L87" s="114">
        <v>1.493703402765453E-2</v>
      </c>
      <c r="M87" s="114">
        <v>1.0885301782133575E-2</v>
      </c>
      <c r="N87" s="114">
        <v>4.0067758517949054E-2</v>
      </c>
      <c r="O87" s="114">
        <v>1.8101142315457774E-3</v>
      </c>
      <c r="P87" s="112">
        <v>0.97584949903496221</v>
      </c>
      <c r="Q87" s="114">
        <v>0.74290824865155114</v>
      </c>
      <c r="R87" s="114">
        <v>0.20932386981389878</v>
      </c>
      <c r="S87" s="114">
        <v>9.2154146208890467E-3</v>
      </c>
      <c r="T87" s="114">
        <v>1.4485275206961641E-2</v>
      </c>
      <c r="U87" s="114">
        <v>2.8067226357792959E-2</v>
      </c>
      <c r="V87" s="114">
        <v>9.426548499232195E-4</v>
      </c>
      <c r="W87" s="114">
        <v>1.0049426895010167</v>
      </c>
      <c r="X87" s="105"/>
    </row>
    <row r="88" spans="1:24" x14ac:dyDescent="0.2">
      <c r="A88" s="11" t="s">
        <v>658</v>
      </c>
      <c r="B88" s="6" t="s">
        <v>106</v>
      </c>
      <c r="C88" s="6" t="s">
        <v>571</v>
      </c>
      <c r="D88" s="111">
        <v>1131.6501413665724</v>
      </c>
      <c r="E88" s="112">
        <v>1.906861653977143</v>
      </c>
      <c r="F88" s="113">
        <f t="shared" si="6"/>
        <v>1.2289010810150547E-2</v>
      </c>
      <c r="G88" s="16">
        <f t="shared" si="7"/>
        <v>3.94574982379714E-5</v>
      </c>
      <c r="H88" s="16">
        <f t="shared" si="8"/>
        <v>9.6977394720262778E-3</v>
      </c>
      <c r="I88" s="114">
        <v>0.24376621668999773</v>
      </c>
      <c r="J88" s="114">
        <v>0.72917954257986106</v>
      </c>
      <c r="K88" s="114">
        <v>0.1992322384709545</v>
      </c>
      <c r="L88" s="114">
        <v>1.3874848499819651E-2</v>
      </c>
      <c r="M88" s="114">
        <v>1.274985508778247E-2</v>
      </c>
      <c r="N88" s="114">
        <v>3.6991618878090417E-2</v>
      </c>
      <c r="O88" s="114">
        <v>4.9426325583335233E-3</v>
      </c>
      <c r="P88" s="112">
        <v>0.99697073607484166</v>
      </c>
      <c r="Q88" s="114">
        <v>0.71689053176971052</v>
      </c>
      <c r="R88" s="114">
        <v>0.19919278097271653</v>
      </c>
      <c r="S88" s="114">
        <v>2.3572587971845929E-2</v>
      </c>
      <c r="T88" s="114">
        <v>2.1062959130506251E-2</v>
      </c>
      <c r="U88" s="114">
        <v>5.5380502049275408E-2</v>
      </c>
      <c r="V88" s="114">
        <v>9.613062961821387E-4</v>
      </c>
      <c r="W88" s="114">
        <v>1.0170606681902368</v>
      </c>
      <c r="X88" s="105"/>
    </row>
    <row r="89" spans="1:24" x14ac:dyDescent="0.2">
      <c r="A89" s="11" t="s">
        <v>659</v>
      </c>
      <c r="B89" s="6" t="s">
        <v>100</v>
      </c>
      <c r="C89" s="6" t="s">
        <v>571</v>
      </c>
      <c r="D89" s="111">
        <v>1168.1414398588731</v>
      </c>
      <c r="E89" s="112">
        <v>3.1349586356946579</v>
      </c>
      <c r="F89" s="113">
        <f t="shared" si="6"/>
        <v>2.0334700016916951E-2</v>
      </c>
      <c r="G89" s="16">
        <f t="shared" si="7"/>
        <v>3.8139205815234056E-2</v>
      </c>
      <c r="H89" s="16">
        <f t="shared" si="8"/>
        <v>4.5790688530824991E-3</v>
      </c>
      <c r="I89" s="114">
        <v>0.29121745289914525</v>
      </c>
      <c r="J89" s="114">
        <v>0.71221241722950868</v>
      </c>
      <c r="K89" s="114">
        <v>0.15565279267742416</v>
      </c>
      <c r="L89" s="114">
        <v>1.5953394228627616E-2</v>
      </c>
      <c r="M89" s="114">
        <v>1.0792881622710289E-2</v>
      </c>
      <c r="N89" s="114">
        <v>4.1265718726257755E-2</v>
      </c>
      <c r="O89" s="114">
        <v>1.8119126759599538E-3</v>
      </c>
      <c r="P89" s="112">
        <v>0.93768911716048842</v>
      </c>
      <c r="Q89" s="114">
        <v>0.73254711724642563</v>
      </c>
      <c r="R89" s="114">
        <v>0.19379199849265821</v>
      </c>
      <c r="S89" s="114">
        <v>2.0532463081710115E-2</v>
      </c>
      <c r="T89" s="114">
        <v>1.9793824718435434E-2</v>
      </c>
      <c r="U89" s="114">
        <v>4.67664147932466E-2</v>
      </c>
      <c r="V89" s="114">
        <v>9.5498278269297147E-4</v>
      </c>
      <c r="W89" s="114">
        <v>1.0143868011151689</v>
      </c>
      <c r="X89" s="105"/>
    </row>
    <row r="90" spans="1:24" x14ac:dyDescent="0.2">
      <c r="A90" s="11" t="s">
        <v>660</v>
      </c>
      <c r="B90" s="6" t="s">
        <v>100</v>
      </c>
      <c r="C90" s="6" t="s">
        <v>571</v>
      </c>
      <c r="D90" s="111">
        <v>1167.3510028013307</v>
      </c>
      <c r="E90" s="112">
        <v>3.1123793638568893</v>
      </c>
      <c r="F90" s="113">
        <f t="shared" si="6"/>
        <v>2.615746328760471E-2</v>
      </c>
      <c r="G90" s="16">
        <f t="shared" si="7"/>
        <v>4.1792879248161968E-2</v>
      </c>
      <c r="H90" s="16">
        <f t="shared" si="8"/>
        <v>2.1130996274661036E-3</v>
      </c>
      <c r="I90" s="114">
        <v>0.2860571944483879</v>
      </c>
      <c r="J90" s="114">
        <v>0.71457272293035756</v>
      </c>
      <c r="K90" s="114">
        <v>0.14938602564495021</v>
      </c>
      <c r="L90" s="114">
        <v>1.5383739075273847E-2</v>
      </c>
      <c r="M90" s="114">
        <v>1.0792933421051705E-2</v>
      </c>
      <c r="N90" s="114">
        <v>4.198378263234287E-2</v>
      </c>
      <c r="O90" s="114">
        <v>1.8119126759599538E-3</v>
      </c>
      <c r="P90" s="112">
        <v>0.93393111637993598</v>
      </c>
      <c r="Q90" s="114">
        <v>0.74073018621796227</v>
      </c>
      <c r="R90" s="114">
        <v>0.19117890489311218</v>
      </c>
      <c r="S90" s="114">
        <v>1.3270639447807743E-2</v>
      </c>
      <c r="T90" s="114">
        <v>1.9907446087491058E-2</v>
      </c>
      <c r="U90" s="114">
        <v>4.9504993161182717E-2</v>
      </c>
      <c r="V90" s="114">
        <v>1.0741988286899573E-3</v>
      </c>
      <c r="W90" s="114">
        <v>1.0156663686362459</v>
      </c>
      <c r="X90" s="105"/>
    </row>
    <row r="91" spans="1:24" x14ac:dyDescent="0.2">
      <c r="A91" s="11" t="s">
        <v>661</v>
      </c>
      <c r="B91" s="6" t="s">
        <v>43</v>
      </c>
      <c r="C91" s="6" t="s">
        <v>571</v>
      </c>
      <c r="D91" s="111">
        <v>1155.9322365231978</v>
      </c>
      <c r="E91" s="112">
        <v>1.8736970678413909</v>
      </c>
      <c r="F91" s="113">
        <f t="shared" si="6"/>
        <v>7.1915562585868065E-3</v>
      </c>
      <c r="G91" s="16">
        <f t="shared" si="7"/>
        <v>3.6884081867952861E-2</v>
      </c>
      <c r="H91" s="16">
        <f t="shared" si="8"/>
        <v>2.0054241822278947E-4</v>
      </c>
      <c r="I91" s="114">
        <v>0.27684507700242067</v>
      </c>
      <c r="J91" s="114">
        <v>0.75262255209006135</v>
      </c>
      <c r="K91" s="114">
        <v>0.1401502195827887</v>
      </c>
      <c r="L91" s="114">
        <v>1.3922354101758299E-2</v>
      </c>
      <c r="M91" s="114">
        <v>1.0887667826430171E-2</v>
      </c>
      <c r="N91" s="114">
        <v>4.1429787202488029E-2</v>
      </c>
      <c r="O91" s="114">
        <v>1.8101142315457774E-3</v>
      </c>
      <c r="P91" s="112">
        <v>0.96082269503507234</v>
      </c>
      <c r="Q91" s="114">
        <v>0.75981410834864815</v>
      </c>
      <c r="R91" s="114">
        <v>0.17703430145074156</v>
      </c>
      <c r="S91" s="114">
        <v>1.4122896519981089E-2</v>
      </c>
      <c r="T91" s="114">
        <v>1.7354028623440064E-2</v>
      </c>
      <c r="U91" s="114">
        <v>4.258446413534224E-2</v>
      </c>
      <c r="V91" s="114">
        <v>9.4907975645001051E-4</v>
      </c>
      <c r="W91" s="114">
        <v>1.011858878834603</v>
      </c>
      <c r="X91" s="105"/>
    </row>
    <row r="92" spans="1:24" x14ac:dyDescent="0.2">
      <c r="A92" s="11" t="s">
        <v>662</v>
      </c>
      <c r="B92" s="6" t="s">
        <v>106</v>
      </c>
      <c r="C92" s="6" t="s">
        <v>571</v>
      </c>
      <c r="D92" s="111">
        <v>1129.0781420094195</v>
      </c>
      <c r="E92" s="112">
        <v>1.5276801366583961</v>
      </c>
      <c r="F92" s="113">
        <f t="shared" si="6"/>
        <v>2.0356603874877144E-2</v>
      </c>
      <c r="G92" s="16">
        <f t="shared" si="7"/>
        <v>1.9290983596851607E-3</v>
      </c>
      <c r="H92" s="16">
        <f t="shared" si="8"/>
        <v>7.4020182176093175E-3</v>
      </c>
      <c r="I92" s="114">
        <v>0.26093176413981833</v>
      </c>
      <c r="J92" s="114">
        <v>0.73376510979805154</v>
      </c>
      <c r="K92" s="114">
        <v>0.20409316325260143</v>
      </c>
      <c r="L92" s="114">
        <v>1.4038457219022223E-2</v>
      </c>
      <c r="M92" s="114">
        <v>1.2748794606137285E-2</v>
      </c>
      <c r="N92" s="114">
        <v>3.6785703700625491E-2</v>
      </c>
      <c r="O92" s="114">
        <v>4.9426325583335233E-3</v>
      </c>
      <c r="P92" s="112">
        <v>1.0063738611347715</v>
      </c>
      <c r="Q92" s="114">
        <v>0.7134085059231744</v>
      </c>
      <c r="R92" s="114">
        <v>0.20602226161228659</v>
      </c>
      <c r="S92" s="114">
        <v>2.144047543663154E-2</v>
      </c>
      <c r="T92" s="114">
        <v>1.9671462698259295E-2</v>
      </c>
      <c r="U92" s="114">
        <v>5.8527053222048202E-2</v>
      </c>
      <c r="V92" s="114">
        <v>6.7752023036308649E-4</v>
      </c>
      <c r="W92" s="114">
        <v>1.0197472791227629</v>
      </c>
      <c r="X92" s="105"/>
    </row>
    <row r="93" spans="1:24" x14ac:dyDescent="0.2">
      <c r="A93" s="11" t="s">
        <v>663</v>
      </c>
      <c r="B93" s="6" t="s">
        <v>100</v>
      </c>
      <c r="C93" s="6" t="s">
        <v>457</v>
      </c>
      <c r="D93" s="111">
        <v>1164.2302756720742</v>
      </c>
      <c r="E93" s="112">
        <v>2.4441571530836095</v>
      </c>
      <c r="F93" s="113">
        <f t="shared" si="6"/>
        <v>8.9332105217246882E-3</v>
      </c>
      <c r="G93" s="16">
        <f t="shared" si="7"/>
        <v>4.843038728250687E-2</v>
      </c>
      <c r="H93" s="16">
        <f t="shared" si="8"/>
        <v>4.234387911412018E-3</v>
      </c>
      <c r="I93" s="114">
        <v>0.27705222573603955</v>
      </c>
      <c r="J93" s="114">
        <v>0.71631639438527972</v>
      </c>
      <c r="K93" s="114">
        <v>0.16292298664404536</v>
      </c>
      <c r="L93" s="114">
        <v>1.6376718929195195E-2</v>
      </c>
      <c r="M93" s="114">
        <v>1.0791268881297181E-2</v>
      </c>
      <c r="N93" s="114">
        <v>4.0754672620735635E-2</v>
      </c>
      <c r="O93" s="114">
        <v>1.8119126759599538E-3</v>
      </c>
      <c r="P93" s="112">
        <v>0.94897395413651309</v>
      </c>
      <c r="Q93" s="114">
        <v>0.72524960490700441</v>
      </c>
      <c r="R93" s="114">
        <v>0.21135337392655223</v>
      </c>
      <c r="S93" s="114">
        <v>1.2142331017783177E-2</v>
      </c>
      <c r="T93" s="114">
        <v>1.7500027265535172E-2</v>
      </c>
      <c r="U93" s="114">
        <v>5.004033053843121E-2</v>
      </c>
      <c r="V93" s="114">
        <v>1.4743075521053025E-3</v>
      </c>
      <c r="W93" s="114">
        <v>1.0177599752074113</v>
      </c>
      <c r="X93" s="105"/>
    </row>
    <row r="94" spans="1:24" x14ac:dyDescent="0.2">
      <c r="A94" s="11" t="s">
        <v>664</v>
      </c>
      <c r="B94" s="6" t="s">
        <v>106</v>
      </c>
      <c r="C94" s="6" t="s">
        <v>571</v>
      </c>
      <c r="D94" s="111">
        <v>1123.5607562710652</v>
      </c>
      <c r="E94" s="112">
        <v>0.80169092365257666</v>
      </c>
      <c r="F94" s="113">
        <f t="shared" si="6"/>
        <v>2.37298222811686E-2</v>
      </c>
      <c r="G94" s="16">
        <f t="shared" si="7"/>
        <v>1.7402081650517293E-2</v>
      </c>
      <c r="H94" s="16">
        <f t="shared" si="8"/>
        <v>3.9156578351135039E-3</v>
      </c>
      <c r="I94" s="114">
        <v>0.24678311928980928</v>
      </c>
      <c r="J94" s="114">
        <v>0.74425588418407773</v>
      </c>
      <c r="K94" s="114">
        <v>0.19921801684628418</v>
      </c>
      <c r="L94" s="114">
        <v>1.3513552384521144E-2</v>
      </c>
      <c r="M94" s="114">
        <v>1.2746953158213675E-2</v>
      </c>
      <c r="N94" s="114">
        <v>3.7455456887198334E-2</v>
      </c>
      <c r="O94" s="114">
        <v>4.9426325583335233E-3</v>
      </c>
      <c r="P94" s="112">
        <v>1.0121324960186286</v>
      </c>
      <c r="Q94" s="114">
        <v>0.72052606190290913</v>
      </c>
      <c r="R94" s="114">
        <v>0.21662009849680147</v>
      </c>
      <c r="S94" s="114">
        <v>9.5978945494076401E-3</v>
      </c>
      <c r="T94" s="114">
        <v>1.7520854149169915E-2</v>
      </c>
      <c r="U94" s="114">
        <v>4.6016911744640336E-2</v>
      </c>
      <c r="V94" s="114">
        <v>1.9975885300089273E-4</v>
      </c>
      <c r="W94" s="114">
        <v>1.0104815796959294</v>
      </c>
      <c r="X94" s="105"/>
    </row>
    <row r="95" spans="1:24" x14ac:dyDescent="0.2">
      <c r="A95" s="11" t="s">
        <v>665</v>
      </c>
      <c r="B95" s="6" t="s">
        <v>106</v>
      </c>
      <c r="C95" s="6" t="s">
        <v>571</v>
      </c>
      <c r="D95" s="111">
        <v>1139.9730393148147</v>
      </c>
      <c r="E95" s="112">
        <v>2.0082836693515835</v>
      </c>
      <c r="F95" s="113">
        <f t="shared" si="6"/>
        <v>1.2578353686393373E-2</v>
      </c>
      <c r="G95" s="16">
        <f t="shared" si="7"/>
        <v>5.5403470350252337E-3</v>
      </c>
      <c r="H95" s="16">
        <f t="shared" si="8"/>
        <v>1.826980706924556E-3</v>
      </c>
      <c r="I95" s="114">
        <v>0.27752508970585937</v>
      </c>
      <c r="J95" s="114">
        <v>0.68973480653612051</v>
      </c>
      <c r="K95" s="114">
        <v>0.23872753568021801</v>
      </c>
      <c r="L95" s="114">
        <v>1.6561641569230411E-2</v>
      </c>
      <c r="M95" s="114">
        <v>1.2749353253959688E-2</v>
      </c>
      <c r="N95" s="114">
        <v>3.4011682340811991E-2</v>
      </c>
      <c r="O95" s="114">
        <v>4.9426325583335233E-3</v>
      </c>
      <c r="P95" s="112">
        <v>0.99672765193867408</v>
      </c>
      <c r="Q95" s="114">
        <v>0.67715645284972714</v>
      </c>
      <c r="R95" s="114">
        <v>0.24426788271524325</v>
      </c>
      <c r="S95" s="114">
        <v>1.8388622276154967E-2</v>
      </c>
      <c r="T95" s="114">
        <v>2.0249465395985169E-2</v>
      </c>
      <c r="U95" s="114">
        <v>5.2490184470331012E-2</v>
      </c>
      <c r="V95" s="114">
        <v>7.8257809589195966E-4</v>
      </c>
      <c r="W95" s="114">
        <v>1.0133351858033335</v>
      </c>
      <c r="X95" s="105"/>
    </row>
    <row r="96" spans="1:24" x14ac:dyDescent="0.2">
      <c r="A96" s="21" t="s">
        <v>666</v>
      </c>
      <c r="B96" s="106" t="s">
        <v>106</v>
      </c>
      <c r="C96" s="106" t="s">
        <v>457</v>
      </c>
      <c r="D96" s="115">
        <v>1124.3233573123621</v>
      </c>
      <c r="E96" s="116">
        <v>1.0434870886724241</v>
      </c>
      <c r="F96" s="117">
        <f t="shared" si="6"/>
        <v>2.4336440223560962E-2</v>
      </c>
      <c r="G96" s="118">
        <f t="shared" si="7"/>
        <v>9.0413625893346894E-3</v>
      </c>
      <c r="H96" s="118">
        <f t="shared" si="8"/>
        <v>1.9707179842674664E-3</v>
      </c>
      <c r="I96" s="119">
        <v>0.2474162881568579</v>
      </c>
      <c r="J96" s="119">
        <v>0.74616753517066359</v>
      </c>
      <c r="K96" s="119">
        <v>0.19749787383560002</v>
      </c>
      <c r="L96" s="119">
        <v>1.3449428949881055E-2</v>
      </c>
      <c r="M96" s="119">
        <v>1.2747647249345656E-2</v>
      </c>
      <c r="N96" s="119">
        <v>3.7540577675802066E-2</v>
      </c>
      <c r="O96" s="119">
        <v>4.9426325583335233E-3</v>
      </c>
      <c r="P96" s="116">
        <v>1.0123456954396259</v>
      </c>
      <c r="Q96" s="119">
        <v>0.72183109494710262</v>
      </c>
      <c r="R96" s="119">
        <v>0.20653923642493471</v>
      </c>
      <c r="S96" s="119">
        <v>1.5420146934148522E-2</v>
      </c>
      <c r="T96" s="119">
        <v>1.8315488276232205E-2</v>
      </c>
      <c r="U96" s="119">
        <v>4.8384856045676931E-2</v>
      </c>
      <c r="V96" s="119">
        <v>7.4742340640481018E-4</v>
      </c>
      <c r="W96" s="119">
        <v>1.0112382460344997</v>
      </c>
      <c r="X96" s="105"/>
    </row>
    <row r="98" spans="1:2" x14ac:dyDescent="0.2">
      <c r="A98" s="109" t="s">
        <v>670</v>
      </c>
      <c r="B98" s="107" t="s">
        <v>1150</v>
      </c>
    </row>
    <row r="99" spans="1:2" x14ac:dyDescent="0.2">
      <c r="A99" s="109" t="s">
        <v>671</v>
      </c>
      <c r="B99" s="107" t="s">
        <v>672</v>
      </c>
    </row>
    <row r="100" spans="1:2" x14ac:dyDescent="0.2">
      <c r="A100" s="109" t="s">
        <v>571</v>
      </c>
      <c r="B100" s="107" t="s">
        <v>673</v>
      </c>
    </row>
  </sheetData>
  <mergeCells count="3">
    <mergeCell ref="F2:I2"/>
    <mergeCell ref="J2:P2"/>
    <mergeCell ref="Q2:W2"/>
  </mergeCells>
  <conditionalFormatting sqref="F4:F96">
    <cfRule type="cellIs" dxfId="2" priority="3" operator="lessThan">
      <formula>0.06</formula>
    </cfRule>
  </conditionalFormatting>
  <conditionalFormatting sqref="G4:G96">
    <cfRule type="cellIs" dxfId="1" priority="2" operator="lessThan">
      <formula>0.05</formula>
    </cfRule>
  </conditionalFormatting>
  <conditionalFormatting sqref="H4:I96">
    <cfRule type="cellIs" dxfId="0" priority="1" operator="lessThan">
      <formula>0.03</formula>
    </cfRule>
  </conditionalFormatting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AB5296-DB4F-F642-A0C4-4F31D881DFD7}">
  <dimension ref="A1:I319"/>
  <sheetViews>
    <sheetView workbookViewId="0"/>
  </sheetViews>
  <sheetFormatPr baseColWidth="10" defaultRowHeight="13" x14ac:dyDescent="0.15"/>
  <cols>
    <col min="1" max="1" width="16.6640625" style="3" customWidth="1"/>
    <col min="2" max="2" width="10.6640625" style="3" customWidth="1"/>
    <col min="3" max="3" width="9.1640625" style="3" customWidth="1"/>
    <col min="4" max="4" width="5.1640625" style="3" customWidth="1"/>
    <col min="5" max="5" width="11.5" style="3" customWidth="1"/>
    <col min="6" max="6" width="12.33203125" style="3" customWidth="1"/>
    <col min="7" max="7" width="11.83203125" style="3" customWidth="1"/>
    <col min="8" max="8" width="12.33203125" style="3" customWidth="1"/>
    <col min="9" max="9" width="11.5" style="3" customWidth="1"/>
    <col min="10" max="16384" width="10.83203125" style="3"/>
  </cols>
  <sheetData>
    <row r="1" spans="1:9" ht="22" customHeight="1" x14ac:dyDescent="0.2">
      <c r="A1" s="27" t="s">
        <v>1214</v>
      </c>
    </row>
    <row r="2" spans="1:9" ht="15" x14ac:dyDescent="0.15">
      <c r="A2" s="28"/>
      <c r="B2" s="28"/>
      <c r="C2" s="28" t="s">
        <v>1140</v>
      </c>
      <c r="D2" s="28" t="s">
        <v>1135</v>
      </c>
      <c r="E2" s="28" t="s">
        <v>1141</v>
      </c>
      <c r="F2" s="28" t="s">
        <v>1136</v>
      </c>
      <c r="G2" s="28" t="s">
        <v>1137</v>
      </c>
      <c r="H2" s="28" t="s">
        <v>1138</v>
      </c>
      <c r="I2" s="28" t="s">
        <v>1139</v>
      </c>
    </row>
    <row r="3" spans="1:9" x14ac:dyDescent="0.15">
      <c r="A3" s="3" t="s">
        <v>154</v>
      </c>
      <c r="B3" s="3" t="s">
        <v>411</v>
      </c>
      <c r="C3" s="18">
        <v>2720.5353359999999</v>
      </c>
      <c r="D3" s="18">
        <v>43.759172059999997</v>
      </c>
      <c r="E3" s="4">
        <v>2.87</v>
      </c>
      <c r="F3" s="4">
        <v>2.4300000000000002</v>
      </c>
      <c r="G3" s="4">
        <v>2.04</v>
      </c>
      <c r="H3" s="4">
        <v>1.69</v>
      </c>
      <c r="I3" s="4">
        <v>1.37</v>
      </c>
    </row>
    <row r="4" spans="1:9" x14ac:dyDescent="0.15">
      <c r="A4" s="3" t="s">
        <v>155</v>
      </c>
      <c r="B4" s="3" t="s">
        <v>411</v>
      </c>
      <c r="C4" s="18">
        <v>2739.381789</v>
      </c>
      <c r="D4" s="18">
        <v>46.004457610000003</v>
      </c>
      <c r="E4" s="4">
        <v>2.78</v>
      </c>
      <c r="F4" s="4">
        <v>2.33</v>
      </c>
      <c r="G4" s="4">
        <v>1.94</v>
      </c>
      <c r="H4" s="4">
        <v>1.58</v>
      </c>
      <c r="I4" s="4">
        <v>1.27</v>
      </c>
    </row>
    <row r="5" spans="1:9" x14ac:dyDescent="0.15">
      <c r="A5" s="3" t="s">
        <v>156</v>
      </c>
      <c r="B5" s="3" t="s">
        <v>411</v>
      </c>
      <c r="C5" s="18">
        <v>2730.7288119999998</v>
      </c>
      <c r="D5" s="18">
        <v>43.952624100000001</v>
      </c>
      <c r="E5" s="4">
        <v>2.88</v>
      </c>
      <c r="F5" s="4">
        <v>2.4300000000000002</v>
      </c>
      <c r="G5" s="4">
        <v>2.04</v>
      </c>
      <c r="H5" s="4">
        <v>1.69</v>
      </c>
      <c r="I5" s="4">
        <v>1.38</v>
      </c>
    </row>
    <row r="6" spans="1:9" x14ac:dyDescent="0.15">
      <c r="A6" s="3" t="s">
        <v>157</v>
      </c>
      <c r="B6" s="3" t="s">
        <v>411</v>
      </c>
      <c r="C6" s="18">
        <v>2724.4620570000002</v>
      </c>
      <c r="D6" s="18">
        <v>43.032791639999999</v>
      </c>
      <c r="E6" s="4">
        <v>2.85</v>
      </c>
      <c r="F6" s="4">
        <v>2.41</v>
      </c>
      <c r="G6" s="4">
        <v>2.0299999999999998</v>
      </c>
      <c r="H6" s="4">
        <v>1.68</v>
      </c>
      <c r="I6" s="4">
        <v>1.37</v>
      </c>
    </row>
    <row r="7" spans="1:9" x14ac:dyDescent="0.15">
      <c r="A7" s="3" t="s">
        <v>158</v>
      </c>
      <c r="B7" s="3" t="s">
        <v>411</v>
      </c>
      <c r="C7" s="18">
        <v>2730.7666680000002</v>
      </c>
      <c r="D7" s="18">
        <v>44.020840819999997</v>
      </c>
      <c r="E7" s="4">
        <v>2.79</v>
      </c>
      <c r="F7" s="4">
        <v>2.36</v>
      </c>
      <c r="G7" s="4">
        <v>1.97</v>
      </c>
      <c r="H7" s="4">
        <v>1.62</v>
      </c>
      <c r="I7" s="4">
        <v>1.31</v>
      </c>
    </row>
    <row r="8" spans="1:9" x14ac:dyDescent="0.15">
      <c r="A8" s="3" t="s">
        <v>159</v>
      </c>
      <c r="B8" s="3" t="s">
        <v>411</v>
      </c>
      <c r="C8" s="18">
        <v>2729.3280669999999</v>
      </c>
      <c r="D8" s="18">
        <v>44.06871889</v>
      </c>
      <c r="E8" s="4">
        <v>2.79</v>
      </c>
      <c r="F8" s="4">
        <v>2.35</v>
      </c>
      <c r="G8" s="4">
        <v>1.96</v>
      </c>
      <c r="H8" s="4">
        <v>1.62</v>
      </c>
      <c r="I8" s="4">
        <v>1.31</v>
      </c>
    </row>
    <row r="9" spans="1:9" x14ac:dyDescent="0.15">
      <c r="A9" s="3" t="s">
        <v>160</v>
      </c>
      <c r="B9" s="3" t="s">
        <v>411</v>
      </c>
      <c r="C9" s="18">
        <v>2735.0003419999998</v>
      </c>
      <c r="D9" s="18">
        <v>43.660986870000002</v>
      </c>
      <c r="E9" s="4">
        <v>2.84</v>
      </c>
      <c r="F9" s="4">
        <v>2.4</v>
      </c>
      <c r="G9" s="4">
        <v>2.0099999999999998</v>
      </c>
      <c r="H9" s="4">
        <v>1.66</v>
      </c>
      <c r="I9" s="4">
        <v>1.35</v>
      </c>
    </row>
    <row r="10" spans="1:9" x14ac:dyDescent="0.15">
      <c r="A10" s="3" t="s">
        <v>161</v>
      </c>
      <c r="B10" s="3" t="s">
        <v>411</v>
      </c>
      <c r="C10" s="18">
        <v>2731.775294</v>
      </c>
      <c r="D10" s="18">
        <v>43.417961310000003</v>
      </c>
      <c r="E10" s="4">
        <v>2.89</v>
      </c>
      <c r="F10" s="4">
        <v>2.4500000000000002</v>
      </c>
      <c r="G10" s="4">
        <v>2.06</v>
      </c>
      <c r="H10" s="4">
        <v>1.71</v>
      </c>
      <c r="I10" s="4">
        <v>1.4</v>
      </c>
    </row>
    <row r="11" spans="1:9" x14ac:dyDescent="0.15">
      <c r="A11" s="3" t="s">
        <v>162</v>
      </c>
      <c r="B11" s="3" t="s">
        <v>411</v>
      </c>
      <c r="C11" s="18">
        <v>2781.39174</v>
      </c>
      <c r="D11" s="18">
        <v>46.25372196</v>
      </c>
      <c r="E11" s="4">
        <v>2.65</v>
      </c>
      <c r="F11" s="4">
        <v>2.2000000000000002</v>
      </c>
      <c r="G11" s="4">
        <v>1.81</v>
      </c>
      <c r="H11" s="4">
        <v>1.46</v>
      </c>
      <c r="I11" s="4">
        <v>1.1499999999999999</v>
      </c>
    </row>
    <row r="12" spans="1:9" x14ac:dyDescent="0.15">
      <c r="A12" s="3" t="s">
        <v>163</v>
      </c>
      <c r="B12" s="3" t="s">
        <v>411</v>
      </c>
      <c r="C12" s="18">
        <v>2738.0802490000001</v>
      </c>
      <c r="D12" s="18">
        <v>43.984692950000003</v>
      </c>
      <c r="E12" s="4">
        <v>2.81</v>
      </c>
      <c r="F12" s="4">
        <v>2.37</v>
      </c>
      <c r="G12" s="4">
        <v>1.98</v>
      </c>
      <c r="H12" s="4">
        <v>1.64</v>
      </c>
      <c r="I12" s="4">
        <v>1.32</v>
      </c>
    </row>
    <row r="13" spans="1:9" x14ac:dyDescent="0.15">
      <c r="A13" s="3" t="s">
        <v>164</v>
      </c>
      <c r="B13" s="3" t="s">
        <v>411</v>
      </c>
      <c r="C13" s="18">
        <v>2739.612963</v>
      </c>
      <c r="D13" s="18">
        <v>43.8168352</v>
      </c>
      <c r="E13" s="4">
        <v>2.78</v>
      </c>
      <c r="F13" s="4">
        <v>2.35</v>
      </c>
      <c r="G13" s="4">
        <v>1.96</v>
      </c>
      <c r="H13" s="4">
        <v>1.61</v>
      </c>
      <c r="I13" s="4">
        <v>1.3</v>
      </c>
    </row>
    <row r="14" spans="1:9" x14ac:dyDescent="0.15">
      <c r="A14" s="3" t="s">
        <v>165</v>
      </c>
      <c r="B14" s="3" t="s">
        <v>411</v>
      </c>
      <c r="C14" s="18">
        <v>2756.0920390000001</v>
      </c>
      <c r="D14" s="18">
        <v>46.274822190000002</v>
      </c>
      <c r="E14" s="4">
        <v>2.67</v>
      </c>
      <c r="F14" s="4">
        <v>2.23</v>
      </c>
      <c r="G14" s="4">
        <v>1.83</v>
      </c>
      <c r="H14" s="4">
        <v>1.48</v>
      </c>
      <c r="I14" s="4">
        <v>1.17</v>
      </c>
    </row>
    <row r="15" spans="1:9" x14ac:dyDescent="0.15">
      <c r="A15" s="3" t="s">
        <v>166</v>
      </c>
      <c r="B15" s="3" t="s">
        <v>411</v>
      </c>
      <c r="C15" s="18">
        <v>2754.920408</v>
      </c>
      <c r="D15" s="18">
        <v>43.395485540000003</v>
      </c>
      <c r="E15" s="4">
        <v>2.73</v>
      </c>
      <c r="F15" s="4">
        <v>2.2999999999999998</v>
      </c>
      <c r="G15" s="4">
        <v>1.92</v>
      </c>
      <c r="H15" s="4">
        <v>1.58</v>
      </c>
      <c r="I15" s="4">
        <v>1.27</v>
      </c>
    </row>
    <row r="16" spans="1:9" x14ac:dyDescent="0.15">
      <c r="A16" s="3" t="s">
        <v>167</v>
      </c>
      <c r="B16" s="3" t="s">
        <v>411</v>
      </c>
      <c r="C16" s="18">
        <v>2732.7477739999999</v>
      </c>
      <c r="D16" s="18">
        <v>44.151043510000001</v>
      </c>
      <c r="E16" s="4">
        <v>2.79</v>
      </c>
      <c r="F16" s="4">
        <v>2.36</v>
      </c>
      <c r="G16" s="4">
        <v>1.97</v>
      </c>
      <c r="H16" s="4">
        <v>1.62</v>
      </c>
      <c r="I16" s="4">
        <v>1.31</v>
      </c>
    </row>
    <row r="17" spans="1:9" x14ac:dyDescent="0.15">
      <c r="A17" s="3" t="s">
        <v>168</v>
      </c>
      <c r="B17" s="3" t="s">
        <v>411</v>
      </c>
      <c r="C17" s="18">
        <v>2716.443765</v>
      </c>
      <c r="D17" s="18">
        <v>49.162992989999999</v>
      </c>
      <c r="E17" s="4">
        <v>2.2999999999999998</v>
      </c>
      <c r="F17" s="4">
        <v>1.85</v>
      </c>
      <c r="G17" s="4">
        <v>1.47</v>
      </c>
      <c r="H17" s="4">
        <v>1.1200000000000001</v>
      </c>
      <c r="I17" s="4">
        <v>0.81</v>
      </c>
    </row>
    <row r="18" spans="1:9" x14ac:dyDescent="0.15">
      <c r="A18" s="3" t="s">
        <v>169</v>
      </c>
      <c r="B18" s="3" t="s">
        <v>411</v>
      </c>
      <c r="C18" s="18">
        <v>2759.6060649999999</v>
      </c>
      <c r="D18" s="18">
        <v>49.891409379999999</v>
      </c>
      <c r="E18" s="4">
        <v>2.4500000000000002</v>
      </c>
      <c r="F18" s="4">
        <v>1.99</v>
      </c>
      <c r="G18" s="4">
        <v>1.59</v>
      </c>
      <c r="H18" s="4">
        <v>1.23</v>
      </c>
      <c r="I18" s="4">
        <v>0.92</v>
      </c>
    </row>
    <row r="19" spans="1:9" x14ac:dyDescent="0.15">
      <c r="A19" s="3" t="s">
        <v>170</v>
      </c>
      <c r="B19" s="3" t="s">
        <v>411</v>
      </c>
      <c r="C19" s="18">
        <v>2760.4181709999998</v>
      </c>
      <c r="D19" s="18">
        <v>51.909907650000001</v>
      </c>
      <c r="E19" s="4">
        <v>2.62</v>
      </c>
      <c r="F19" s="4">
        <v>2.12</v>
      </c>
      <c r="G19" s="4">
        <v>1.69</v>
      </c>
      <c r="H19" s="4">
        <v>1.31</v>
      </c>
      <c r="I19" s="4">
        <v>0.97</v>
      </c>
    </row>
    <row r="20" spans="1:9" x14ac:dyDescent="0.15">
      <c r="A20" s="3" t="s">
        <v>171</v>
      </c>
      <c r="B20" s="3" t="s">
        <v>411</v>
      </c>
      <c r="C20" s="18">
        <v>2750.4646389999998</v>
      </c>
      <c r="D20" s="18">
        <v>43.662622579999997</v>
      </c>
      <c r="E20" s="4">
        <v>2.75</v>
      </c>
      <c r="F20" s="4">
        <v>2.3199999999999998</v>
      </c>
      <c r="G20" s="4">
        <v>1.94</v>
      </c>
      <c r="H20" s="4">
        <v>1.59</v>
      </c>
      <c r="I20" s="4">
        <v>1.28</v>
      </c>
    </row>
    <row r="21" spans="1:9" x14ac:dyDescent="0.15">
      <c r="A21" s="3" t="s">
        <v>172</v>
      </c>
      <c r="B21" s="3" t="s">
        <v>411</v>
      </c>
      <c r="C21" s="18">
        <v>2675.8294810000002</v>
      </c>
      <c r="D21" s="18">
        <v>39.145006649999999</v>
      </c>
      <c r="E21" s="4">
        <v>3.05</v>
      </c>
      <c r="F21" s="4">
        <v>2.63</v>
      </c>
      <c r="G21" s="4">
        <v>2.2599999999999998</v>
      </c>
      <c r="H21" s="4">
        <v>1.93</v>
      </c>
      <c r="I21" s="4">
        <v>1.62</v>
      </c>
    </row>
    <row r="22" spans="1:9" x14ac:dyDescent="0.15">
      <c r="A22" s="3" t="s">
        <v>173</v>
      </c>
      <c r="B22" s="3" t="s">
        <v>411</v>
      </c>
      <c r="C22" s="18">
        <v>2629.9165419999999</v>
      </c>
      <c r="D22" s="18">
        <v>37.160920670000003</v>
      </c>
      <c r="E22" s="4">
        <v>3.23</v>
      </c>
      <c r="F22" s="4">
        <v>2.82</v>
      </c>
      <c r="G22" s="4">
        <v>2.4500000000000002</v>
      </c>
      <c r="H22" s="4">
        <v>2.12</v>
      </c>
      <c r="I22" s="4">
        <v>1.81</v>
      </c>
    </row>
    <row r="23" spans="1:9" x14ac:dyDescent="0.15">
      <c r="A23" s="3" t="s">
        <v>174</v>
      </c>
      <c r="B23" s="3" t="s">
        <v>411</v>
      </c>
      <c r="C23" s="18">
        <v>2718.53944</v>
      </c>
      <c r="D23" s="18">
        <v>41.864983420000002</v>
      </c>
      <c r="E23" s="4">
        <v>2.97</v>
      </c>
      <c r="F23" s="4">
        <v>2.54</v>
      </c>
      <c r="G23" s="4">
        <v>2.15</v>
      </c>
      <c r="H23" s="4">
        <v>1.81</v>
      </c>
      <c r="I23" s="4">
        <v>1.5</v>
      </c>
    </row>
    <row r="24" spans="1:9" x14ac:dyDescent="0.15">
      <c r="A24" s="3" t="s">
        <v>175</v>
      </c>
      <c r="B24" s="3" t="s">
        <v>411</v>
      </c>
      <c r="C24" s="18">
        <v>2737.529497</v>
      </c>
      <c r="D24" s="18">
        <v>42.763035719999998</v>
      </c>
      <c r="E24" s="4">
        <v>2.88</v>
      </c>
      <c r="F24" s="4">
        <v>2.4500000000000002</v>
      </c>
      <c r="G24" s="4">
        <v>2.0699999999999998</v>
      </c>
      <c r="H24" s="4">
        <v>1.72</v>
      </c>
      <c r="I24" s="4">
        <v>1.41</v>
      </c>
    </row>
    <row r="25" spans="1:9" x14ac:dyDescent="0.15">
      <c r="A25" s="3" t="s">
        <v>176</v>
      </c>
      <c r="B25" s="3" t="s">
        <v>411</v>
      </c>
      <c r="C25" s="18">
        <v>2754.699646</v>
      </c>
      <c r="D25" s="18">
        <v>44.038735430000003</v>
      </c>
      <c r="E25" s="4">
        <v>2.74</v>
      </c>
      <c r="F25" s="4">
        <v>2.31</v>
      </c>
      <c r="G25" s="4">
        <v>1.93</v>
      </c>
      <c r="H25" s="4">
        <v>1.58</v>
      </c>
      <c r="I25" s="4">
        <v>1.27</v>
      </c>
    </row>
    <row r="26" spans="1:9" x14ac:dyDescent="0.15">
      <c r="A26" s="3" t="s">
        <v>177</v>
      </c>
      <c r="B26" s="3" t="s">
        <v>411</v>
      </c>
      <c r="C26" s="18">
        <v>2713.045102</v>
      </c>
      <c r="D26" s="18">
        <v>40.976787549999997</v>
      </c>
      <c r="E26" s="4">
        <v>2.94</v>
      </c>
      <c r="F26" s="4">
        <v>2.52</v>
      </c>
      <c r="G26" s="4">
        <v>2.14</v>
      </c>
      <c r="H26" s="4">
        <v>1.8</v>
      </c>
      <c r="I26" s="4">
        <v>1.5</v>
      </c>
    </row>
    <row r="27" spans="1:9" x14ac:dyDescent="0.15">
      <c r="A27" s="3" t="s">
        <v>178</v>
      </c>
      <c r="B27" s="3" t="s">
        <v>411</v>
      </c>
      <c r="C27" s="18">
        <v>2747.5708380000001</v>
      </c>
      <c r="D27" s="18">
        <v>43.623979329999997</v>
      </c>
      <c r="E27" s="4">
        <v>2.8</v>
      </c>
      <c r="F27" s="4">
        <v>2.37</v>
      </c>
      <c r="G27" s="4">
        <v>1.99</v>
      </c>
      <c r="H27" s="4">
        <v>1.64</v>
      </c>
      <c r="I27" s="4">
        <v>1.33</v>
      </c>
    </row>
    <row r="28" spans="1:9" x14ac:dyDescent="0.15">
      <c r="A28" s="3" t="s">
        <v>179</v>
      </c>
      <c r="B28" s="3" t="s">
        <v>411</v>
      </c>
      <c r="C28" s="18">
        <v>2756.7673730000001</v>
      </c>
      <c r="D28" s="18">
        <v>44.103887409999999</v>
      </c>
      <c r="E28" s="4">
        <v>2.83</v>
      </c>
      <c r="F28" s="4">
        <v>2.39</v>
      </c>
      <c r="G28" s="4">
        <v>2</v>
      </c>
      <c r="H28" s="4">
        <v>1.65</v>
      </c>
      <c r="I28" s="4">
        <v>1.34</v>
      </c>
    </row>
    <row r="29" spans="1:9" x14ac:dyDescent="0.15">
      <c r="A29" s="3" t="s">
        <v>180</v>
      </c>
      <c r="B29" s="3" t="s">
        <v>411</v>
      </c>
      <c r="C29" s="18">
        <v>2744.5032120000001</v>
      </c>
      <c r="D29" s="18">
        <v>43.888569930000003</v>
      </c>
      <c r="E29" s="4">
        <v>2.79</v>
      </c>
      <c r="F29" s="4">
        <v>2.36</v>
      </c>
      <c r="G29" s="4">
        <v>1.97</v>
      </c>
      <c r="H29" s="4">
        <v>1.63</v>
      </c>
      <c r="I29" s="4">
        <v>1.32</v>
      </c>
    </row>
    <row r="30" spans="1:9" x14ac:dyDescent="0.15">
      <c r="A30" s="3" t="s">
        <v>181</v>
      </c>
      <c r="B30" s="3" t="s">
        <v>411</v>
      </c>
      <c r="C30" s="18">
        <v>2753.548687</v>
      </c>
      <c r="D30" s="18">
        <v>43.881463959999998</v>
      </c>
      <c r="E30" s="4">
        <v>2.78</v>
      </c>
      <c r="F30" s="4">
        <v>2.34</v>
      </c>
      <c r="G30" s="4">
        <v>1.96</v>
      </c>
      <c r="H30" s="4">
        <v>1.61</v>
      </c>
      <c r="I30" s="4">
        <v>1.3</v>
      </c>
    </row>
    <row r="31" spans="1:9" x14ac:dyDescent="0.15">
      <c r="A31" s="3" t="s">
        <v>182</v>
      </c>
      <c r="B31" s="3" t="s">
        <v>411</v>
      </c>
      <c r="C31" s="18">
        <v>2746.1261300000001</v>
      </c>
      <c r="D31" s="18">
        <v>43.774470110000003</v>
      </c>
      <c r="E31" s="4">
        <v>2.8</v>
      </c>
      <c r="F31" s="4">
        <v>2.37</v>
      </c>
      <c r="G31" s="4">
        <v>1.98</v>
      </c>
      <c r="H31" s="4">
        <v>1.64</v>
      </c>
      <c r="I31" s="4">
        <v>1.33</v>
      </c>
    </row>
    <row r="32" spans="1:9" x14ac:dyDescent="0.15">
      <c r="A32" s="3" t="s">
        <v>183</v>
      </c>
      <c r="B32" s="3" t="s">
        <v>411</v>
      </c>
      <c r="C32" s="18">
        <v>2732.3684939999998</v>
      </c>
      <c r="D32" s="18">
        <v>42.24284342</v>
      </c>
      <c r="E32" s="4">
        <v>2.88</v>
      </c>
      <c r="F32" s="4">
        <v>2.4500000000000002</v>
      </c>
      <c r="G32" s="4">
        <v>2.0699999999999998</v>
      </c>
      <c r="H32" s="4">
        <v>1.73</v>
      </c>
      <c r="I32" s="4">
        <v>1.42</v>
      </c>
    </row>
    <row r="33" spans="1:9" x14ac:dyDescent="0.15">
      <c r="A33" s="3" t="s">
        <v>184</v>
      </c>
      <c r="B33" s="3" t="s">
        <v>411</v>
      </c>
      <c r="C33" s="18">
        <v>2749.576748</v>
      </c>
      <c r="D33" s="18">
        <v>43.811065220000003</v>
      </c>
      <c r="E33" s="4">
        <v>2.78</v>
      </c>
      <c r="F33" s="4">
        <v>2.35</v>
      </c>
      <c r="G33" s="4">
        <v>1.96</v>
      </c>
      <c r="H33" s="4">
        <v>1.62</v>
      </c>
      <c r="I33" s="4">
        <v>1.31</v>
      </c>
    </row>
    <row r="34" spans="1:9" x14ac:dyDescent="0.15">
      <c r="A34" s="3" t="s">
        <v>185</v>
      </c>
      <c r="B34" s="3" t="s">
        <v>411</v>
      </c>
      <c r="C34" s="18">
        <v>2739.2182400000002</v>
      </c>
      <c r="D34" s="18">
        <v>43.813377209999999</v>
      </c>
      <c r="E34" s="4">
        <v>2.83</v>
      </c>
      <c r="F34" s="4">
        <v>2.39</v>
      </c>
      <c r="G34" s="4">
        <v>2.0099999999999998</v>
      </c>
      <c r="H34" s="4">
        <v>1.66</v>
      </c>
      <c r="I34" s="4">
        <v>1.35</v>
      </c>
    </row>
    <row r="35" spans="1:9" x14ac:dyDescent="0.15">
      <c r="A35" s="3" t="s">
        <v>186</v>
      </c>
      <c r="B35" s="3" t="s">
        <v>411</v>
      </c>
      <c r="C35" s="18">
        <v>2745.9569499999998</v>
      </c>
      <c r="D35" s="18">
        <v>43.595481650000004</v>
      </c>
      <c r="E35" s="4">
        <v>2.82</v>
      </c>
      <c r="F35" s="4">
        <v>2.38</v>
      </c>
      <c r="G35" s="4">
        <v>2</v>
      </c>
      <c r="H35" s="4">
        <v>1.65</v>
      </c>
      <c r="I35" s="4">
        <v>1.34</v>
      </c>
    </row>
    <row r="36" spans="1:9" x14ac:dyDescent="0.15">
      <c r="A36" s="3" t="s">
        <v>187</v>
      </c>
      <c r="B36" s="3" t="s">
        <v>411</v>
      </c>
      <c r="C36" s="18">
        <v>2743.4912760000002</v>
      </c>
      <c r="D36" s="18">
        <v>44.37789617</v>
      </c>
      <c r="E36" s="4">
        <v>2.75</v>
      </c>
      <c r="F36" s="4">
        <v>2.31</v>
      </c>
      <c r="G36" s="4">
        <v>1.93</v>
      </c>
      <c r="H36" s="4">
        <v>1.58</v>
      </c>
      <c r="I36" s="4">
        <v>1.27</v>
      </c>
    </row>
    <row r="37" spans="1:9" x14ac:dyDescent="0.15">
      <c r="A37" s="3" t="s">
        <v>188</v>
      </c>
      <c r="B37" s="3" t="s">
        <v>411</v>
      </c>
      <c r="C37" s="18">
        <v>2753.700797</v>
      </c>
      <c r="D37" s="18">
        <v>43.750397329999998</v>
      </c>
      <c r="E37" s="4">
        <v>2.78</v>
      </c>
      <c r="F37" s="4">
        <v>2.34</v>
      </c>
      <c r="G37" s="4">
        <v>1.96</v>
      </c>
      <c r="H37" s="4">
        <v>1.62</v>
      </c>
      <c r="I37" s="4">
        <v>1.31</v>
      </c>
    </row>
    <row r="38" spans="1:9" x14ac:dyDescent="0.15">
      <c r="A38" s="3" t="s">
        <v>189</v>
      </c>
      <c r="B38" s="3" t="s">
        <v>411</v>
      </c>
      <c r="C38" s="18">
        <v>2740.183736</v>
      </c>
      <c r="D38" s="18">
        <v>43.909397210000002</v>
      </c>
      <c r="E38" s="4">
        <v>2.82</v>
      </c>
      <c r="F38" s="4">
        <v>2.38</v>
      </c>
      <c r="G38" s="4">
        <v>2</v>
      </c>
      <c r="H38" s="4">
        <v>1.65</v>
      </c>
      <c r="I38" s="4">
        <v>1.34</v>
      </c>
    </row>
    <row r="39" spans="1:9" x14ac:dyDescent="0.15">
      <c r="A39" s="3" t="s">
        <v>190</v>
      </c>
      <c r="B39" s="3" t="s">
        <v>411</v>
      </c>
      <c r="C39" s="18">
        <v>2755.0055710000001</v>
      </c>
      <c r="D39" s="18">
        <v>44.023342970000002</v>
      </c>
      <c r="E39" s="4">
        <v>2.76</v>
      </c>
      <c r="F39" s="4">
        <v>2.33</v>
      </c>
      <c r="G39" s="4">
        <v>1.94</v>
      </c>
      <c r="H39" s="4">
        <v>1.6</v>
      </c>
      <c r="I39" s="4">
        <v>1.29</v>
      </c>
    </row>
    <row r="40" spans="1:9" x14ac:dyDescent="0.15">
      <c r="A40" s="3" t="s">
        <v>191</v>
      </c>
      <c r="B40" s="3" t="s">
        <v>411</v>
      </c>
      <c r="C40" s="18">
        <v>2725.534952</v>
      </c>
      <c r="D40" s="18">
        <v>41.929569440000002</v>
      </c>
      <c r="E40" s="4">
        <v>2.91</v>
      </c>
      <c r="F40" s="4">
        <v>2.4900000000000002</v>
      </c>
      <c r="G40" s="4">
        <v>2.1</v>
      </c>
      <c r="H40" s="4">
        <v>1.76</v>
      </c>
      <c r="I40" s="4">
        <v>1.45</v>
      </c>
    </row>
    <row r="41" spans="1:9" x14ac:dyDescent="0.15">
      <c r="A41" s="3" t="s">
        <v>192</v>
      </c>
      <c r="B41" s="3" t="s">
        <v>411</v>
      </c>
      <c r="C41" s="18">
        <v>2751.1876470000002</v>
      </c>
      <c r="D41" s="18">
        <v>43.758866560000001</v>
      </c>
      <c r="E41" s="4">
        <v>2.79</v>
      </c>
      <c r="F41" s="4">
        <v>2.36</v>
      </c>
      <c r="G41" s="4">
        <v>1.97</v>
      </c>
      <c r="H41" s="4">
        <v>1.63</v>
      </c>
      <c r="I41" s="4">
        <v>1.32</v>
      </c>
    </row>
    <row r="42" spans="1:9" x14ac:dyDescent="0.15">
      <c r="A42" s="3" t="s">
        <v>193</v>
      </c>
      <c r="B42" s="3" t="s">
        <v>411</v>
      </c>
      <c r="C42" s="18">
        <v>2742.511958</v>
      </c>
      <c r="D42" s="18">
        <v>43.369028059999998</v>
      </c>
      <c r="E42" s="4">
        <v>2.82</v>
      </c>
      <c r="F42" s="4">
        <v>2.39</v>
      </c>
      <c r="G42" s="4">
        <v>2.0099999999999998</v>
      </c>
      <c r="H42" s="4">
        <v>1.66</v>
      </c>
      <c r="I42" s="4">
        <v>1.35</v>
      </c>
    </row>
    <row r="43" spans="1:9" x14ac:dyDescent="0.15">
      <c r="A43" s="3" t="s">
        <v>194</v>
      </c>
      <c r="B43" s="3" t="s">
        <v>411</v>
      </c>
      <c r="C43" s="18">
        <v>2739.8571310000002</v>
      </c>
      <c r="D43" s="18">
        <v>44.316641949999998</v>
      </c>
      <c r="E43" s="4">
        <v>2.84</v>
      </c>
      <c r="F43" s="4">
        <v>2.4</v>
      </c>
      <c r="G43" s="4">
        <v>2.0099999999999998</v>
      </c>
      <c r="H43" s="4">
        <v>1.66</v>
      </c>
      <c r="I43" s="4">
        <v>1.35</v>
      </c>
    </row>
    <row r="44" spans="1:9" x14ac:dyDescent="0.15">
      <c r="A44" s="3" t="s">
        <v>195</v>
      </c>
      <c r="B44" s="3" t="s">
        <v>411</v>
      </c>
      <c r="C44" s="18">
        <v>2749.5038979999999</v>
      </c>
      <c r="D44" s="18">
        <v>44.096938860000002</v>
      </c>
      <c r="E44" s="4">
        <v>2.77</v>
      </c>
      <c r="F44" s="4">
        <v>2.33</v>
      </c>
      <c r="G44" s="4">
        <v>1.95</v>
      </c>
      <c r="H44" s="4">
        <v>1.6</v>
      </c>
      <c r="I44" s="4">
        <v>1.29</v>
      </c>
    </row>
    <row r="45" spans="1:9" x14ac:dyDescent="0.15">
      <c r="A45" s="3" t="s">
        <v>196</v>
      </c>
      <c r="B45" s="3" t="s">
        <v>411</v>
      </c>
      <c r="C45" s="18">
        <v>2744.6809920000001</v>
      </c>
      <c r="D45" s="18">
        <v>43.962413939999998</v>
      </c>
      <c r="E45" s="4">
        <v>2.81</v>
      </c>
      <c r="F45" s="4">
        <v>2.37</v>
      </c>
      <c r="G45" s="4">
        <v>1.98</v>
      </c>
      <c r="H45" s="4">
        <v>1.64</v>
      </c>
      <c r="I45" s="4">
        <v>1.32</v>
      </c>
    </row>
    <row r="46" spans="1:9" x14ac:dyDescent="0.15">
      <c r="A46" s="3" t="s">
        <v>197</v>
      </c>
      <c r="B46" s="3" t="s">
        <v>411</v>
      </c>
      <c r="C46" s="18">
        <v>2708.5475919999999</v>
      </c>
      <c r="D46" s="18">
        <v>40.910074170000001</v>
      </c>
      <c r="E46" s="4">
        <v>2.98</v>
      </c>
      <c r="F46" s="4">
        <v>2.5499999999999998</v>
      </c>
      <c r="G46" s="4">
        <v>2.17</v>
      </c>
      <c r="H46" s="4">
        <v>1.83</v>
      </c>
      <c r="I46" s="4">
        <v>1.52</v>
      </c>
    </row>
    <row r="47" spans="1:9" x14ac:dyDescent="0.15">
      <c r="A47" s="3" t="s">
        <v>198</v>
      </c>
      <c r="B47" s="3" t="s">
        <v>411</v>
      </c>
      <c r="C47" s="18">
        <v>2731.4595009999998</v>
      </c>
      <c r="D47" s="18">
        <v>42.980709269999998</v>
      </c>
      <c r="E47" s="4">
        <v>2.85</v>
      </c>
      <c r="F47" s="4">
        <v>2.42</v>
      </c>
      <c r="G47" s="4">
        <v>2.0299999999999998</v>
      </c>
      <c r="H47" s="4">
        <v>1.68</v>
      </c>
      <c r="I47" s="4">
        <v>1.37</v>
      </c>
    </row>
    <row r="48" spans="1:9" x14ac:dyDescent="0.15">
      <c r="A48" s="3" t="s">
        <v>199</v>
      </c>
      <c r="B48" s="3" t="s">
        <v>411</v>
      </c>
      <c r="C48" s="18">
        <v>2708.1219219999998</v>
      </c>
      <c r="D48" s="18">
        <v>40.90223495</v>
      </c>
      <c r="E48" s="4">
        <v>2.98</v>
      </c>
      <c r="F48" s="4">
        <v>2.5499999999999998</v>
      </c>
      <c r="G48" s="4">
        <v>2.17</v>
      </c>
      <c r="H48" s="4">
        <v>1.82</v>
      </c>
      <c r="I48" s="4">
        <v>1.51</v>
      </c>
    </row>
    <row r="49" spans="1:9" x14ac:dyDescent="0.15">
      <c r="A49" s="3" t="s">
        <v>200</v>
      </c>
      <c r="B49" s="3" t="s">
        <v>411</v>
      </c>
      <c r="C49" s="18">
        <v>2722.1597320000001</v>
      </c>
      <c r="D49" s="18">
        <v>46.666032459999997</v>
      </c>
      <c r="E49" s="4">
        <v>2.6</v>
      </c>
      <c r="F49" s="4">
        <v>2.16</v>
      </c>
      <c r="G49" s="4">
        <v>1.76</v>
      </c>
      <c r="H49" s="4">
        <v>1.41</v>
      </c>
      <c r="I49" s="4">
        <v>1.1000000000000001</v>
      </c>
    </row>
    <row r="50" spans="1:9" x14ac:dyDescent="0.15">
      <c r="A50" s="3" t="s">
        <v>201</v>
      </c>
      <c r="B50" s="3" t="s">
        <v>411</v>
      </c>
      <c r="C50" s="18">
        <v>2720.3929619999999</v>
      </c>
      <c r="D50" s="18">
        <v>43.605214310000001</v>
      </c>
      <c r="E50" s="4">
        <v>2.86</v>
      </c>
      <c r="F50" s="4">
        <v>2.42</v>
      </c>
      <c r="G50" s="4">
        <v>2.0299999999999998</v>
      </c>
      <c r="H50" s="4">
        <v>1.68</v>
      </c>
      <c r="I50" s="4">
        <v>1.37</v>
      </c>
    </row>
    <row r="51" spans="1:9" x14ac:dyDescent="0.15">
      <c r="A51" s="3" t="s">
        <v>202</v>
      </c>
      <c r="B51" s="3" t="s">
        <v>411</v>
      </c>
      <c r="C51" s="18">
        <v>2737.1610919999998</v>
      </c>
      <c r="D51" s="18">
        <v>44.717953940000001</v>
      </c>
      <c r="E51" s="4">
        <v>2.85</v>
      </c>
      <c r="F51" s="4">
        <v>2.4</v>
      </c>
      <c r="G51" s="4">
        <v>2.0099999999999998</v>
      </c>
      <c r="H51" s="4">
        <v>1.66</v>
      </c>
      <c r="I51" s="4">
        <v>1.34</v>
      </c>
    </row>
    <row r="52" spans="1:9" x14ac:dyDescent="0.15">
      <c r="A52" s="3" t="s">
        <v>203</v>
      </c>
      <c r="B52" s="3" t="s">
        <v>411</v>
      </c>
      <c r="C52" s="18">
        <v>2729.4439560000001</v>
      </c>
      <c r="D52" s="18">
        <v>42.842798989999999</v>
      </c>
      <c r="E52" s="4">
        <v>2.87</v>
      </c>
      <c r="F52" s="4">
        <v>2.44</v>
      </c>
      <c r="G52" s="4">
        <v>2.0499999999999998</v>
      </c>
      <c r="H52" s="4">
        <v>1.7</v>
      </c>
      <c r="I52" s="4">
        <v>1.39</v>
      </c>
    </row>
    <row r="53" spans="1:9" x14ac:dyDescent="0.15">
      <c r="A53" s="3" t="s">
        <v>204</v>
      </c>
      <c r="B53" s="3" t="s">
        <v>411</v>
      </c>
      <c r="C53" s="18">
        <v>2745.6737889999999</v>
      </c>
      <c r="D53" s="18">
        <v>45.07922602</v>
      </c>
      <c r="E53" s="4">
        <v>2.79</v>
      </c>
      <c r="F53" s="4">
        <v>2.34</v>
      </c>
      <c r="G53" s="4">
        <v>1.95</v>
      </c>
      <c r="H53" s="4">
        <v>1.6</v>
      </c>
      <c r="I53" s="4">
        <v>1.28</v>
      </c>
    </row>
    <row r="54" spans="1:9" x14ac:dyDescent="0.15">
      <c r="A54" s="3" t="s">
        <v>205</v>
      </c>
      <c r="B54" s="3" t="s">
        <v>411</v>
      </c>
      <c r="C54" s="18">
        <v>2740.360533</v>
      </c>
      <c r="D54" s="18">
        <v>45.708804700000002</v>
      </c>
      <c r="E54" s="4">
        <v>2.73</v>
      </c>
      <c r="F54" s="4">
        <v>2.2799999999999998</v>
      </c>
      <c r="G54" s="4">
        <v>1.89</v>
      </c>
      <c r="H54" s="4">
        <v>1.54</v>
      </c>
      <c r="I54" s="4">
        <v>1.22</v>
      </c>
    </row>
    <row r="55" spans="1:9" x14ac:dyDescent="0.15">
      <c r="A55" s="3" t="s">
        <v>206</v>
      </c>
      <c r="B55" s="3" t="s">
        <v>411</v>
      </c>
      <c r="C55" s="18">
        <v>2724.421683</v>
      </c>
      <c r="D55" s="18">
        <v>43.7694659</v>
      </c>
      <c r="E55" s="4">
        <v>2.82</v>
      </c>
      <c r="F55" s="4">
        <v>2.38</v>
      </c>
      <c r="G55" s="4">
        <v>2</v>
      </c>
      <c r="H55" s="4">
        <v>1.65</v>
      </c>
      <c r="I55" s="4">
        <v>1.34</v>
      </c>
    </row>
    <row r="56" spans="1:9" x14ac:dyDescent="0.15">
      <c r="A56" s="3" t="s">
        <v>207</v>
      </c>
      <c r="B56" s="3" t="s">
        <v>411</v>
      </c>
      <c r="C56" s="18">
        <v>2722.8681929999998</v>
      </c>
      <c r="D56" s="18">
        <v>44.090478150000003</v>
      </c>
      <c r="E56" s="4">
        <v>2.78</v>
      </c>
      <c r="F56" s="4">
        <v>2.34</v>
      </c>
      <c r="G56" s="4">
        <v>1.95</v>
      </c>
      <c r="H56" s="4">
        <v>1.61</v>
      </c>
      <c r="I56" s="4">
        <v>1.29</v>
      </c>
    </row>
    <row r="57" spans="1:9" x14ac:dyDescent="0.15">
      <c r="A57" s="3" t="s">
        <v>208</v>
      </c>
      <c r="B57" s="3" t="s">
        <v>411</v>
      </c>
      <c r="C57" s="18">
        <v>2735.8597989999998</v>
      </c>
      <c r="D57" s="18">
        <v>45.584751859999997</v>
      </c>
      <c r="E57" s="4">
        <v>2.78</v>
      </c>
      <c r="F57" s="4">
        <v>2.33</v>
      </c>
      <c r="G57" s="4">
        <v>1.93</v>
      </c>
      <c r="H57" s="4">
        <v>1.58</v>
      </c>
      <c r="I57" s="4">
        <v>1.26</v>
      </c>
    </row>
    <row r="58" spans="1:9" x14ac:dyDescent="0.15">
      <c r="A58" s="3" t="s">
        <v>209</v>
      </c>
      <c r="B58" s="3" t="s">
        <v>411</v>
      </c>
      <c r="C58" s="18">
        <v>2747.1443989999998</v>
      </c>
      <c r="D58" s="18">
        <v>43.687819959999999</v>
      </c>
      <c r="E58" s="4">
        <v>2.86</v>
      </c>
      <c r="F58" s="4">
        <v>2.42</v>
      </c>
      <c r="G58" s="4">
        <v>2.0299999999999998</v>
      </c>
      <c r="H58" s="4">
        <v>1.68</v>
      </c>
      <c r="I58" s="4">
        <v>1.36</v>
      </c>
    </row>
    <row r="59" spans="1:9" x14ac:dyDescent="0.15">
      <c r="A59" s="3" t="s">
        <v>210</v>
      </c>
      <c r="B59" s="3" t="s">
        <v>411</v>
      </c>
      <c r="C59" s="18">
        <v>2743.0767510000001</v>
      </c>
      <c r="D59" s="18">
        <v>44.056764559999998</v>
      </c>
      <c r="E59" s="4">
        <v>2.82</v>
      </c>
      <c r="F59" s="4">
        <v>2.38</v>
      </c>
      <c r="G59" s="4">
        <v>1.99</v>
      </c>
      <c r="H59" s="4">
        <v>1.64</v>
      </c>
      <c r="I59" s="4">
        <v>1.33</v>
      </c>
    </row>
    <row r="60" spans="1:9" x14ac:dyDescent="0.15">
      <c r="A60" s="3" t="s">
        <v>211</v>
      </c>
      <c r="B60" s="3" t="s">
        <v>411</v>
      </c>
      <c r="C60" s="18">
        <v>2743.8393259999998</v>
      </c>
      <c r="D60" s="18">
        <v>43.847418400000002</v>
      </c>
      <c r="E60" s="4">
        <v>2.83</v>
      </c>
      <c r="F60" s="4">
        <v>2.39</v>
      </c>
      <c r="G60" s="4">
        <v>2</v>
      </c>
      <c r="H60" s="4">
        <v>1.66</v>
      </c>
      <c r="I60" s="4">
        <v>1.34</v>
      </c>
    </row>
    <row r="61" spans="1:9" x14ac:dyDescent="0.15">
      <c r="A61" s="3" t="s">
        <v>212</v>
      </c>
      <c r="B61" s="3" t="s">
        <v>411</v>
      </c>
      <c r="C61" s="18">
        <v>2757.6451579999998</v>
      </c>
      <c r="D61" s="18">
        <v>44.208659859999997</v>
      </c>
      <c r="E61" s="4">
        <v>2.75</v>
      </c>
      <c r="F61" s="4">
        <v>2.31</v>
      </c>
      <c r="G61" s="4">
        <v>1.93</v>
      </c>
      <c r="H61" s="4">
        <v>1.58</v>
      </c>
      <c r="I61" s="4">
        <v>1.27</v>
      </c>
    </row>
    <row r="62" spans="1:9" x14ac:dyDescent="0.15">
      <c r="A62" s="3" t="s">
        <v>213</v>
      </c>
      <c r="B62" s="3" t="s">
        <v>411</v>
      </c>
      <c r="C62" s="18">
        <v>2698.1528410000001</v>
      </c>
      <c r="D62" s="18">
        <v>40.796194739999997</v>
      </c>
      <c r="E62" s="4">
        <v>3.07</v>
      </c>
      <c r="F62" s="4">
        <v>2.64</v>
      </c>
      <c r="G62" s="4">
        <v>2.2599999999999998</v>
      </c>
      <c r="H62" s="4">
        <v>1.91</v>
      </c>
      <c r="I62" s="4">
        <v>1.6</v>
      </c>
    </row>
    <row r="63" spans="1:9" x14ac:dyDescent="0.15">
      <c r="A63" s="3" t="s">
        <v>214</v>
      </c>
      <c r="B63" s="3" t="s">
        <v>411</v>
      </c>
      <c r="C63" s="18">
        <v>2751.6292349999999</v>
      </c>
      <c r="D63" s="18">
        <v>44.187953759999999</v>
      </c>
      <c r="E63" s="4">
        <v>2.76</v>
      </c>
      <c r="F63" s="4">
        <v>2.3199999999999998</v>
      </c>
      <c r="G63" s="4">
        <v>1.94</v>
      </c>
      <c r="H63" s="4">
        <v>1.59</v>
      </c>
      <c r="I63" s="4">
        <v>1.29</v>
      </c>
    </row>
    <row r="64" spans="1:9" x14ac:dyDescent="0.15">
      <c r="A64" s="3" t="s">
        <v>215</v>
      </c>
      <c r="B64" s="3" t="s">
        <v>411</v>
      </c>
      <c r="C64" s="18">
        <v>2742.8335360000001</v>
      </c>
      <c r="D64" s="18">
        <v>44.646530849999998</v>
      </c>
      <c r="E64" s="4">
        <v>2.79</v>
      </c>
      <c r="F64" s="4">
        <v>2.35</v>
      </c>
      <c r="G64" s="4">
        <v>1.96</v>
      </c>
      <c r="H64" s="4">
        <v>1.61</v>
      </c>
      <c r="I64" s="4">
        <v>1.3</v>
      </c>
    </row>
    <row r="65" spans="1:9" x14ac:dyDescent="0.15">
      <c r="A65" s="3" t="s">
        <v>216</v>
      </c>
      <c r="B65" s="3" t="s">
        <v>411</v>
      </c>
      <c r="C65" s="18">
        <v>2748.9840220000001</v>
      </c>
      <c r="D65" s="18">
        <v>45.960579770000002</v>
      </c>
      <c r="E65" s="4">
        <v>2.76</v>
      </c>
      <c r="F65" s="4">
        <v>2.31</v>
      </c>
      <c r="G65" s="4">
        <v>1.91</v>
      </c>
      <c r="H65" s="4">
        <v>1.56</v>
      </c>
      <c r="I65" s="4">
        <v>1.25</v>
      </c>
    </row>
    <row r="66" spans="1:9" x14ac:dyDescent="0.15">
      <c r="A66" s="3" t="s">
        <v>217</v>
      </c>
      <c r="B66" s="3" t="s">
        <v>411</v>
      </c>
      <c r="C66" s="18">
        <v>2750.0642910000001</v>
      </c>
      <c r="D66" s="18">
        <v>44.095873220000001</v>
      </c>
      <c r="E66" s="4">
        <v>2.71</v>
      </c>
      <c r="F66" s="4">
        <v>2.2799999999999998</v>
      </c>
      <c r="G66" s="4">
        <v>1.89</v>
      </c>
      <c r="H66" s="4">
        <v>1.55</v>
      </c>
      <c r="I66" s="4">
        <v>1.24</v>
      </c>
    </row>
    <row r="67" spans="1:9" x14ac:dyDescent="0.15">
      <c r="A67" s="3" t="s">
        <v>218</v>
      </c>
      <c r="B67" s="3" t="s">
        <v>411</v>
      </c>
      <c r="C67" s="18">
        <v>2745.9773340000002</v>
      </c>
      <c r="D67" s="18">
        <v>42.829638930000002</v>
      </c>
      <c r="E67" s="4">
        <v>2.77</v>
      </c>
      <c r="F67" s="4">
        <v>2.34</v>
      </c>
      <c r="G67" s="4">
        <v>1.96</v>
      </c>
      <c r="H67" s="4">
        <v>1.62</v>
      </c>
      <c r="I67" s="4">
        <v>1.31</v>
      </c>
    </row>
    <row r="68" spans="1:9" x14ac:dyDescent="0.15">
      <c r="A68" s="3" t="s">
        <v>219</v>
      </c>
      <c r="B68" s="3" t="s">
        <v>411</v>
      </c>
      <c r="C68" s="18">
        <v>2757.1984010000001</v>
      </c>
      <c r="D68" s="18">
        <v>45.169939319999997</v>
      </c>
      <c r="E68" s="4">
        <v>2.75</v>
      </c>
      <c r="F68" s="4">
        <v>2.31</v>
      </c>
      <c r="G68" s="4">
        <v>1.92</v>
      </c>
      <c r="H68" s="4">
        <v>1.57</v>
      </c>
      <c r="I68" s="4">
        <v>1.26</v>
      </c>
    </row>
    <row r="69" spans="1:9" x14ac:dyDescent="0.15">
      <c r="A69" s="3" t="s">
        <v>220</v>
      </c>
      <c r="B69" s="3" t="s">
        <v>411</v>
      </c>
      <c r="C69" s="18">
        <v>2763.6009920000001</v>
      </c>
      <c r="D69" s="18">
        <v>46.108846730000003</v>
      </c>
      <c r="E69" s="4">
        <v>2.73</v>
      </c>
      <c r="F69" s="4">
        <v>2.29</v>
      </c>
      <c r="G69" s="4">
        <v>1.89</v>
      </c>
      <c r="H69" s="4">
        <v>1.54</v>
      </c>
      <c r="I69" s="4">
        <v>1.22</v>
      </c>
    </row>
    <row r="70" spans="1:9" x14ac:dyDescent="0.15">
      <c r="A70" s="3" t="s">
        <v>221</v>
      </c>
      <c r="B70" s="3" t="s">
        <v>411</v>
      </c>
      <c r="C70" s="18">
        <v>2742.7872120000002</v>
      </c>
      <c r="D70" s="18">
        <v>44.822793330000003</v>
      </c>
      <c r="E70" s="4">
        <v>2.83</v>
      </c>
      <c r="F70" s="4">
        <v>2.39</v>
      </c>
      <c r="G70" s="4">
        <v>1.99</v>
      </c>
      <c r="H70" s="4">
        <v>1.64</v>
      </c>
      <c r="I70" s="4">
        <v>1.33</v>
      </c>
    </row>
    <row r="71" spans="1:9" x14ac:dyDescent="0.15">
      <c r="A71" s="3" t="s">
        <v>222</v>
      </c>
      <c r="B71" s="3" t="s">
        <v>411</v>
      </c>
      <c r="C71" s="18">
        <v>2770.412699</v>
      </c>
      <c r="D71" s="18">
        <v>45.028110529999999</v>
      </c>
      <c r="E71" s="4">
        <v>2.73</v>
      </c>
      <c r="F71" s="4">
        <v>2.2999999999999998</v>
      </c>
      <c r="G71" s="4">
        <v>1.91</v>
      </c>
      <c r="H71" s="4">
        <v>1.56</v>
      </c>
      <c r="I71" s="4">
        <v>1.25</v>
      </c>
    </row>
    <row r="72" spans="1:9" x14ac:dyDescent="0.15">
      <c r="A72" s="3" t="s">
        <v>223</v>
      </c>
      <c r="B72" s="3" t="s">
        <v>411</v>
      </c>
      <c r="C72" s="18">
        <v>2745.2397649999998</v>
      </c>
      <c r="D72" s="18">
        <v>43.931860610000001</v>
      </c>
      <c r="E72" s="4">
        <v>2.74</v>
      </c>
      <c r="F72" s="4">
        <v>2.31</v>
      </c>
      <c r="G72" s="4">
        <v>1.93</v>
      </c>
      <c r="H72" s="4">
        <v>1.59</v>
      </c>
      <c r="I72" s="4">
        <v>1.28</v>
      </c>
    </row>
    <row r="73" spans="1:9" x14ac:dyDescent="0.15">
      <c r="A73" s="3" t="s">
        <v>224</v>
      </c>
      <c r="B73" s="3" t="s">
        <v>411</v>
      </c>
      <c r="C73" s="18">
        <v>2748.317196</v>
      </c>
      <c r="D73" s="18">
        <v>42.870439810000001</v>
      </c>
      <c r="E73" s="4">
        <v>2.69</v>
      </c>
      <c r="F73" s="4">
        <v>2.27</v>
      </c>
      <c r="G73" s="4">
        <v>1.9</v>
      </c>
      <c r="H73" s="4">
        <v>1.57</v>
      </c>
      <c r="I73" s="4">
        <v>1.26</v>
      </c>
    </row>
    <row r="74" spans="1:9" x14ac:dyDescent="0.15">
      <c r="A74" s="3" t="s">
        <v>225</v>
      </c>
      <c r="B74" s="3" t="s">
        <v>411</v>
      </c>
      <c r="C74" s="18">
        <v>2758.9968359999998</v>
      </c>
      <c r="D74" s="18">
        <v>44.154241570000003</v>
      </c>
      <c r="E74" s="4">
        <v>2.72</v>
      </c>
      <c r="F74" s="4">
        <v>2.2799999999999998</v>
      </c>
      <c r="G74" s="4">
        <v>1.9</v>
      </c>
      <c r="H74" s="4">
        <v>1.56</v>
      </c>
      <c r="I74" s="4">
        <v>1.25</v>
      </c>
    </row>
    <row r="75" spans="1:9" x14ac:dyDescent="0.15">
      <c r="A75" s="3" t="s">
        <v>226</v>
      </c>
      <c r="B75" s="3" t="s">
        <v>411</v>
      </c>
      <c r="C75" s="18">
        <v>2737.800099</v>
      </c>
      <c r="D75" s="18">
        <v>44.300291250000001</v>
      </c>
      <c r="E75" s="4">
        <v>2.82</v>
      </c>
      <c r="F75" s="4">
        <v>2.38</v>
      </c>
      <c r="G75" s="4">
        <v>1.98</v>
      </c>
      <c r="H75" s="4">
        <v>1.64</v>
      </c>
      <c r="I75" s="4">
        <v>1.32</v>
      </c>
    </row>
    <row r="76" spans="1:9" x14ac:dyDescent="0.15">
      <c r="A76" s="3" t="s">
        <v>227</v>
      </c>
      <c r="B76" s="3" t="s">
        <v>411</v>
      </c>
      <c r="C76" s="18">
        <v>2755.4139420000001</v>
      </c>
      <c r="D76" s="18">
        <v>45.989346359999999</v>
      </c>
      <c r="E76" s="4">
        <v>2.74</v>
      </c>
      <c r="F76" s="4">
        <v>2.2999999999999998</v>
      </c>
      <c r="G76" s="4">
        <v>1.9</v>
      </c>
      <c r="H76" s="4">
        <v>1.55</v>
      </c>
      <c r="I76" s="4">
        <v>1.23</v>
      </c>
    </row>
    <row r="77" spans="1:9" x14ac:dyDescent="0.15">
      <c r="A77" s="3" t="s">
        <v>228</v>
      </c>
      <c r="B77" s="3" t="s">
        <v>411</v>
      </c>
      <c r="C77" s="18">
        <v>2743.3651199999999</v>
      </c>
      <c r="D77" s="18">
        <v>44.611505700000002</v>
      </c>
      <c r="E77" s="4">
        <v>2.79</v>
      </c>
      <c r="F77" s="4">
        <v>2.35</v>
      </c>
      <c r="G77" s="4">
        <v>1.96</v>
      </c>
      <c r="H77" s="4">
        <v>1.61</v>
      </c>
      <c r="I77" s="4">
        <v>1.3</v>
      </c>
    </row>
    <row r="78" spans="1:9" x14ac:dyDescent="0.15">
      <c r="A78" s="3" t="s">
        <v>229</v>
      </c>
      <c r="B78" s="3" t="s">
        <v>411</v>
      </c>
      <c r="C78" s="18">
        <v>2730.653084</v>
      </c>
      <c r="D78" s="18">
        <v>45.002489820000001</v>
      </c>
      <c r="E78" s="4">
        <v>2.84</v>
      </c>
      <c r="F78" s="4">
        <v>2.4</v>
      </c>
      <c r="G78" s="4">
        <v>2</v>
      </c>
      <c r="H78" s="4">
        <v>1.65</v>
      </c>
      <c r="I78" s="4">
        <v>1.34</v>
      </c>
    </row>
    <row r="79" spans="1:9" x14ac:dyDescent="0.15">
      <c r="A79" s="3" t="s">
        <v>230</v>
      </c>
      <c r="B79" s="3" t="s">
        <v>411</v>
      </c>
      <c r="C79" s="18">
        <v>2748.0303950000002</v>
      </c>
      <c r="D79" s="18">
        <v>45.471950769999999</v>
      </c>
      <c r="E79" s="4">
        <v>2.76</v>
      </c>
      <c r="F79" s="4">
        <v>2.31</v>
      </c>
      <c r="G79" s="4">
        <v>1.92</v>
      </c>
      <c r="H79" s="4">
        <v>1.57</v>
      </c>
      <c r="I79" s="4">
        <v>1.26</v>
      </c>
    </row>
    <row r="80" spans="1:9" x14ac:dyDescent="0.15">
      <c r="A80" s="3" t="s">
        <v>231</v>
      </c>
      <c r="B80" s="3" t="s">
        <v>411</v>
      </c>
      <c r="C80" s="18">
        <v>2742.0443</v>
      </c>
      <c r="D80" s="18">
        <v>43.79042536</v>
      </c>
      <c r="E80" s="4">
        <v>2.76</v>
      </c>
      <c r="F80" s="4">
        <v>2.33</v>
      </c>
      <c r="G80" s="4">
        <v>1.95</v>
      </c>
      <c r="H80" s="4">
        <v>1.6</v>
      </c>
      <c r="I80" s="4">
        <v>1.29</v>
      </c>
    </row>
    <row r="81" spans="1:9" x14ac:dyDescent="0.15">
      <c r="A81" s="3" t="s">
        <v>232</v>
      </c>
      <c r="B81" s="3" t="s">
        <v>411</v>
      </c>
      <c r="C81" s="18">
        <v>2749.791768</v>
      </c>
      <c r="D81" s="18">
        <v>44.352108970000003</v>
      </c>
      <c r="E81" s="4">
        <v>2.74</v>
      </c>
      <c r="F81" s="4">
        <v>2.31</v>
      </c>
      <c r="G81" s="4">
        <v>1.92</v>
      </c>
      <c r="H81" s="4">
        <v>1.57</v>
      </c>
      <c r="I81" s="4">
        <v>1.26</v>
      </c>
    </row>
    <row r="82" spans="1:9" x14ac:dyDescent="0.15">
      <c r="A82" s="3" t="s">
        <v>233</v>
      </c>
      <c r="B82" s="3" t="s">
        <v>411</v>
      </c>
      <c r="C82" s="18">
        <v>2759.060328</v>
      </c>
      <c r="D82" s="18">
        <v>44.553672689999999</v>
      </c>
      <c r="E82" s="4">
        <v>2.78</v>
      </c>
      <c r="F82" s="4">
        <v>2.34</v>
      </c>
      <c r="G82" s="4">
        <v>1.95</v>
      </c>
      <c r="H82" s="4">
        <v>1.6</v>
      </c>
      <c r="I82" s="4">
        <v>1.29</v>
      </c>
    </row>
    <row r="83" spans="1:9" x14ac:dyDescent="0.15">
      <c r="A83" s="3" t="s">
        <v>234</v>
      </c>
      <c r="B83" s="3" t="s">
        <v>411</v>
      </c>
      <c r="C83" s="18">
        <v>2752.4631169999998</v>
      </c>
      <c r="D83" s="18">
        <v>43.912608140000003</v>
      </c>
      <c r="E83" s="4">
        <v>2.79</v>
      </c>
      <c r="F83" s="4">
        <v>2.35</v>
      </c>
      <c r="G83" s="4">
        <v>1.97</v>
      </c>
      <c r="H83" s="4">
        <v>1.62</v>
      </c>
      <c r="I83" s="4">
        <v>1.31</v>
      </c>
    </row>
    <row r="84" spans="1:9" x14ac:dyDescent="0.15">
      <c r="A84" s="3" t="s">
        <v>235</v>
      </c>
      <c r="B84" s="3" t="s">
        <v>411</v>
      </c>
      <c r="C84" s="18">
        <v>2745.7605480000002</v>
      </c>
      <c r="D84" s="18">
        <v>46.857252709999997</v>
      </c>
      <c r="E84" s="4">
        <v>2.73</v>
      </c>
      <c r="F84" s="4">
        <v>2.2799999999999998</v>
      </c>
      <c r="G84" s="4">
        <v>1.88</v>
      </c>
      <c r="H84" s="4">
        <v>1.52</v>
      </c>
      <c r="I84" s="4">
        <v>1.21</v>
      </c>
    </row>
    <row r="85" spans="1:9" x14ac:dyDescent="0.15">
      <c r="A85" s="3" t="s">
        <v>236</v>
      </c>
      <c r="B85" s="3" t="s">
        <v>411</v>
      </c>
      <c r="C85" s="18">
        <v>2758.5673569999999</v>
      </c>
      <c r="D85" s="18">
        <v>46.910653140000001</v>
      </c>
      <c r="E85" s="4">
        <v>2.65</v>
      </c>
      <c r="F85" s="4">
        <v>2.21</v>
      </c>
      <c r="G85" s="4">
        <v>1.82</v>
      </c>
      <c r="H85" s="4">
        <v>1.47</v>
      </c>
      <c r="I85" s="4">
        <v>1.1599999999999999</v>
      </c>
    </row>
    <row r="86" spans="1:9" x14ac:dyDescent="0.15">
      <c r="A86" s="3" t="s">
        <v>237</v>
      </c>
      <c r="B86" s="3" t="s">
        <v>411</v>
      </c>
      <c r="C86" s="18">
        <v>2748.3172800000002</v>
      </c>
      <c r="D86" s="18">
        <v>44.900392189999998</v>
      </c>
      <c r="E86" s="4">
        <v>2.71</v>
      </c>
      <c r="F86" s="4">
        <v>2.2799999999999998</v>
      </c>
      <c r="G86" s="4">
        <v>1.89</v>
      </c>
      <c r="H86" s="4">
        <v>1.55</v>
      </c>
      <c r="I86" s="4">
        <v>1.24</v>
      </c>
    </row>
    <row r="87" spans="1:9" x14ac:dyDescent="0.15">
      <c r="A87" s="3" t="s">
        <v>238</v>
      </c>
      <c r="B87" s="3" t="s">
        <v>411</v>
      </c>
      <c r="C87" s="18">
        <v>2770.7954679999998</v>
      </c>
      <c r="D87" s="18">
        <v>44.889633199999999</v>
      </c>
      <c r="E87" s="4">
        <v>2.62</v>
      </c>
      <c r="F87" s="4">
        <v>2.19</v>
      </c>
      <c r="G87" s="4">
        <v>1.81</v>
      </c>
      <c r="H87" s="4">
        <v>1.47</v>
      </c>
      <c r="I87" s="4">
        <v>1.1599999999999999</v>
      </c>
    </row>
    <row r="88" spans="1:9" x14ac:dyDescent="0.15">
      <c r="A88" s="3" t="s">
        <v>239</v>
      </c>
      <c r="B88" s="3" t="s">
        <v>411</v>
      </c>
      <c r="C88" s="18">
        <v>2761.1451050000001</v>
      </c>
      <c r="D88" s="18">
        <v>44.340088680000001</v>
      </c>
      <c r="E88" s="4">
        <v>2.69</v>
      </c>
      <c r="F88" s="4">
        <v>2.25</v>
      </c>
      <c r="G88" s="4">
        <v>1.87</v>
      </c>
      <c r="H88" s="4">
        <v>1.53</v>
      </c>
      <c r="I88" s="4">
        <v>1.22</v>
      </c>
    </row>
    <row r="89" spans="1:9" x14ac:dyDescent="0.15">
      <c r="A89" s="3" t="s">
        <v>240</v>
      </c>
      <c r="B89" s="3" t="s">
        <v>411</v>
      </c>
      <c r="C89" s="18">
        <v>2744.0599569999999</v>
      </c>
      <c r="D89" s="18">
        <v>43.694814260000001</v>
      </c>
      <c r="E89" s="4">
        <v>2.81</v>
      </c>
      <c r="F89" s="4">
        <v>2.37</v>
      </c>
      <c r="G89" s="4">
        <v>1.99</v>
      </c>
      <c r="H89" s="4">
        <v>1.64</v>
      </c>
      <c r="I89" s="4">
        <v>1.33</v>
      </c>
    </row>
    <row r="90" spans="1:9" x14ac:dyDescent="0.15">
      <c r="A90" s="3" t="s">
        <v>241</v>
      </c>
      <c r="B90" s="3" t="s">
        <v>411</v>
      </c>
      <c r="C90" s="18">
        <v>2748.8491199999999</v>
      </c>
      <c r="D90" s="18">
        <v>44.565485870000003</v>
      </c>
      <c r="E90" s="4">
        <v>2.75</v>
      </c>
      <c r="F90" s="4">
        <v>2.31</v>
      </c>
      <c r="G90" s="4">
        <v>1.92</v>
      </c>
      <c r="H90" s="4">
        <v>1.58</v>
      </c>
      <c r="I90" s="4">
        <v>1.27</v>
      </c>
    </row>
    <row r="91" spans="1:9" x14ac:dyDescent="0.15">
      <c r="A91" s="3" t="s">
        <v>242</v>
      </c>
      <c r="B91" s="3" t="s">
        <v>411</v>
      </c>
      <c r="C91" s="18">
        <v>2751.4911670000001</v>
      </c>
      <c r="D91" s="18">
        <v>44.299581019999998</v>
      </c>
      <c r="E91" s="4">
        <v>2.76</v>
      </c>
      <c r="F91" s="4">
        <v>2.33</v>
      </c>
      <c r="G91" s="4">
        <v>1.94</v>
      </c>
      <c r="H91" s="4">
        <v>1.59</v>
      </c>
      <c r="I91" s="4">
        <v>1.28</v>
      </c>
    </row>
    <row r="92" spans="1:9" x14ac:dyDescent="0.15">
      <c r="A92" s="3" t="s">
        <v>243</v>
      </c>
      <c r="B92" s="3" t="s">
        <v>411</v>
      </c>
      <c r="C92" s="18">
        <v>2747.894632</v>
      </c>
      <c r="D92" s="18">
        <v>44.13541403</v>
      </c>
      <c r="E92" s="4">
        <v>2.78</v>
      </c>
      <c r="F92" s="4">
        <v>2.35</v>
      </c>
      <c r="G92" s="4">
        <v>1.96</v>
      </c>
      <c r="H92" s="4">
        <v>1.62</v>
      </c>
      <c r="I92" s="4">
        <v>1.31</v>
      </c>
    </row>
    <row r="93" spans="1:9" x14ac:dyDescent="0.15">
      <c r="A93" s="3" t="s">
        <v>244</v>
      </c>
      <c r="B93" s="3" t="s">
        <v>411</v>
      </c>
      <c r="C93" s="18">
        <v>2747.4400569999998</v>
      </c>
      <c r="D93" s="18">
        <v>43.367892099999999</v>
      </c>
      <c r="E93" s="4">
        <v>2.78</v>
      </c>
      <c r="F93" s="4">
        <v>2.35</v>
      </c>
      <c r="G93" s="4">
        <v>1.97</v>
      </c>
      <c r="H93" s="4">
        <v>1.63</v>
      </c>
      <c r="I93" s="4">
        <v>1.32</v>
      </c>
    </row>
    <row r="94" spans="1:9" x14ac:dyDescent="0.15">
      <c r="A94" s="3" t="s">
        <v>245</v>
      </c>
      <c r="B94" s="3" t="s">
        <v>411</v>
      </c>
      <c r="C94" s="18">
        <v>2737.00162</v>
      </c>
      <c r="D94" s="18">
        <v>42.832380749999999</v>
      </c>
      <c r="E94" s="4">
        <v>2.86</v>
      </c>
      <c r="F94" s="4">
        <v>2.4300000000000002</v>
      </c>
      <c r="G94" s="4">
        <v>2.0499999999999998</v>
      </c>
      <c r="H94" s="4">
        <v>1.7</v>
      </c>
      <c r="I94" s="4">
        <v>1.39</v>
      </c>
    </row>
    <row r="95" spans="1:9" x14ac:dyDescent="0.15">
      <c r="A95" s="3" t="s">
        <v>246</v>
      </c>
      <c r="B95" s="3" t="s">
        <v>411</v>
      </c>
      <c r="C95" s="18">
        <v>2749.1311519999999</v>
      </c>
      <c r="D95" s="18">
        <v>45.335361820000003</v>
      </c>
      <c r="E95" s="4">
        <v>2.64</v>
      </c>
      <c r="F95" s="4">
        <v>2.2000000000000002</v>
      </c>
      <c r="G95" s="4">
        <v>1.82</v>
      </c>
      <c r="H95" s="4">
        <v>1.47</v>
      </c>
      <c r="I95" s="4">
        <v>1.1599999999999999</v>
      </c>
    </row>
    <row r="96" spans="1:9" x14ac:dyDescent="0.15">
      <c r="A96" s="3" t="s">
        <v>247</v>
      </c>
      <c r="B96" s="3" t="s">
        <v>411</v>
      </c>
      <c r="C96" s="18">
        <v>2749.4085730000002</v>
      </c>
      <c r="D96" s="18">
        <v>44.63694297</v>
      </c>
      <c r="E96" s="4">
        <v>2.74</v>
      </c>
      <c r="F96" s="4">
        <v>2.2999999999999998</v>
      </c>
      <c r="G96" s="4">
        <v>1.91</v>
      </c>
      <c r="H96" s="4">
        <v>1.57</v>
      </c>
      <c r="I96" s="4">
        <v>1.26</v>
      </c>
    </row>
    <row r="97" spans="1:9" x14ac:dyDescent="0.15">
      <c r="A97" s="3" t="s">
        <v>248</v>
      </c>
      <c r="B97" s="3" t="s">
        <v>411</v>
      </c>
      <c r="C97" s="18">
        <v>2757.3833319999999</v>
      </c>
      <c r="D97" s="18">
        <v>44.908114269999999</v>
      </c>
      <c r="E97" s="4">
        <v>2.68</v>
      </c>
      <c r="F97" s="4">
        <v>2.2400000000000002</v>
      </c>
      <c r="G97" s="4">
        <v>1.86</v>
      </c>
      <c r="H97" s="4">
        <v>1.51</v>
      </c>
      <c r="I97" s="4">
        <v>1.2</v>
      </c>
    </row>
    <row r="98" spans="1:9" x14ac:dyDescent="0.15">
      <c r="A98" s="3" t="s">
        <v>249</v>
      </c>
      <c r="B98" s="3" t="s">
        <v>411</v>
      </c>
      <c r="C98" s="18">
        <v>2750.1975309999998</v>
      </c>
      <c r="D98" s="18">
        <v>45.528558410000002</v>
      </c>
      <c r="E98" s="4">
        <v>2.75</v>
      </c>
      <c r="F98" s="4">
        <v>2.31</v>
      </c>
      <c r="G98" s="4">
        <v>1.92</v>
      </c>
      <c r="H98" s="4">
        <v>1.57</v>
      </c>
      <c r="I98" s="4">
        <v>1.25</v>
      </c>
    </row>
    <row r="99" spans="1:9" x14ac:dyDescent="0.15">
      <c r="A99" s="3" t="s">
        <v>250</v>
      </c>
      <c r="B99" s="3" t="s">
        <v>411</v>
      </c>
      <c r="C99" s="18">
        <v>2766.4185229999998</v>
      </c>
      <c r="D99" s="18">
        <v>46.495484419999997</v>
      </c>
      <c r="E99" s="4">
        <v>2.61</v>
      </c>
      <c r="F99" s="4">
        <v>2.17</v>
      </c>
      <c r="G99" s="4">
        <v>1.78</v>
      </c>
      <c r="H99" s="4">
        <v>1.44</v>
      </c>
      <c r="I99" s="4">
        <v>1.1299999999999999</v>
      </c>
    </row>
    <row r="100" spans="1:9" x14ac:dyDescent="0.15">
      <c r="A100" s="3" t="s">
        <v>251</v>
      </c>
      <c r="B100" s="3" t="s">
        <v>411</v>
      </c>
      <c r="C100" s="18">
        <v>2754.6593779999998</v>
      </c>
      <c r="D100" s="18">
        <v>46.240018259999999</v>
      </c>
      <c r="E100" s="4">
        <v>2.69</v>
      </c>
      <c r="F100" s="4">
        <v>2.2400000000000002</v>
      </c>
      <c r="G100" s="4">
        <v>1.85</v>
      </c>
      <c r="H100" s="4">
        <v>1.5</v>
      </c>
      <c r="I100" s="4">
        <v>1.19</v>
      </c>
    </row>
    <row r="101" spans="1:9" x14ac:dyDescent="0.15">
      <c r="A101" s="3" t="s">
        <v>252</v>
      </c>
      <c r="B101" s="3" t="s">
        <v>411</v>
      </c>
      <c r="C101" s="18">
        <v>2750.1453780000002</v>
      </c>
      <c r="D101" s="18">
        <v>46.229524730000001</v>
      </c>
      <c r="E101" s="4">
        <v>2.68</v>
      </c>
      <c r="F101" s="4">
        <v>2.2400000000000002</v>
      </c>
      <c r="G101" s="4">
        <v>1.85</v>
      </c>
      <c r="H101" s="4">
        <v>1.5</v>
      </c>
      <c r="I101" s="4">
        <v>1.19</v>
      </c>
    </row>
    <row r="102" spans="1:9" x14ac:dyDescent="0.15">
      <c r="A102" s="3" t="s">
        <v>253</v>
      </c>
      <c r="B102" s="3" t="s">
        <v>411</v>
      </c>
      <c r="C102" s="18">
        <v>2742.6872779999999</v>
      </c>
      <c r="D102" s="18">
        <v>43.802549620000001</v>
      </c>
      <c r="E102" s="4">
        <v>2.83</v>
      </c>
      <c r="F102" s="4">
        <v>2.39</v>
      </c>
      <c r="G102" s="4">
        <v>2.0099999999999998</v>
      </c>
      <c r="H102" s="4">
        <v>1.66</v>
      </c>
      <c r="I102" s="4">
        <v>1.35</v>
      </c>
    </row>
    <row r="103" spans="1:9" x14ac:dyDescent="0.15">
      <c r="A103" s="3" t="s">
        <v>254</v>
      </c>
      <c r="B103" s="3" t="s">
        <v>411</v>
      </c>
      <c r="C103" s="18">
        <v>2736.8223659999999</v>
      </c>
      <c r="D103" s="18">
        <v>43.679039199999998</v>
      </c>
      <c r="E103" s="4">
        <v>2.88</v>
      </c>
      <c r="F103" s="4">
        <v>2.44</v>
      </c>
      <c r="G103" s="4">
        <v>2.0499999999999998</v>
      </c>
      <c r="H103" s="4">
        <v>1.7</v>
      </c>
      <c r="I103" s="4">
        <v>1.39</v>
      </c>
    </row>
    <row r="104" spans="1:9" x14ac:dyDescent="0.15">
      <c r="A104" s="3" t="s">
        <v>255</v>
      </c>
      <c r="B104" s="3" t="s">
        <v>411</v>
      </c>
      <c r="C104" s="18">
        <v>2756.8019340000001</v>
      </c>
      <c r="D104" s="18">
        <v>47.266967170000001</v>
      </c>
      <c r="E104" s="4">
        <v>2.54</v>
      </c>
      <c r="F104" s="4">
        <v>2.09</v>
      </c>
      <c r="G104" s="4">
        <v>1.69</v>
      </c>
      <c r="H104" s="4">
        <v>1.34</v>
      </c>
      <c r="I104" s="4">
        <v>1.03</v>
      </c>
    </row>
    <row r="105" spans="1:9" x14ac:dyDescent="0.15">
      <c r="A105" s="3" t="s">
        <v>256</v>
      </c>
      <c r="B105" s="3" t="s">
        <v>411</v>
      </c>
      <c r="C105" s="18">
        <v>2747.412084</v>
      </c>
      <c r="D105" s="18">
        <v>43.72680708</v>
      </c>
      <c r="E105" s="4">
        <v>2.79</v>
      </c>
      <c r="F105" s="4">
        <v>2.35</v>
      </c>
      <c r="G105" s="4">
        <v>1.96</v>
      </c>
      <c r="H105" s="4">
        <v>1.62</v>
      </c>
      <c r="I105" s="4">
        <v>1.3</v>
      </c>
    </row>
    <row r="106" spans="1:9" x14ac:dyDescent="0.15">
      <c r="A106" s="3" t="s">
        <v>257</v>
      </c>
      <c r="B106" s="3" t="s">
        <v>411</v>
      </c>
      <c r="C106" s="18">
        <v>2761.0415659999999</v>
      </c>
      <c r="D106" s="18">
        <v>44.257734880000001</v>
      </c>
      <c r="E106" s="4">
        <v>2.63</v>
      </c>
      <c r="F106" s="4">
        <v>2.2000000000000002</v>
      </c>
      <c r="G106" s="4">
        <v>1.82</v>
      </c>
      <c r="H106" s="4">
        <v>1.47</v>
      </c>
      <c r="I106" s="4">
        <v>1.1599999999999999</v>
      </c>
    </row>
    <row r="107" spans="1:9" x14ac:dyDescent="0.15">
      <c r="A107" s="3" t="s">
        <v>258</v>
      </c>
      <c r="B107" s="3" t="s">
        <v>411</v>
      </c>
      <c r="C107" s="18">
        <v>2771.9217600000002</v>
      </c>
      <c r="D107" s="18">
        <v>45.341359670000003</v>
      </c>
      <c r="E107" s="4">
        <v>2.67</v>
      </c>
      <c r="F107" s="4">
        <v>2.23</v>
      </c>
      <c r="G107" s="4">
        <v>1.84</v>
      </c>
      <c r="H107" s="4">
        <v>1.49</v>
      </c>
      <c r="I107" s="4">
        <v>1.18</v>
      </c>
    </row>
    <row r="108" spans="1:9" x14ac:dyDescent="0.15">
      <c r="A108" s="3" t="s">
        <v>259</v>
      </c>
      <c r="B108" s="3" t="s">
        <v>411</v>
      </c>
      <c r="C108" s="18">
        <v>2759.2551530000001</v>
      </c>
      <c r="D108" s="18">
        <v>45.086275809999997</v>
      </c>
      <c r="E108" s="4">
        <v>2.65</v>
      </c>
      <c r="F108" s="4">
        <v>2.21</v>
      </c>
      <c r="G108" s="4">
        <v>1.83</v>
      </c>
      <c r="H108" s="4">
        <v>1.48</v>
      </c>
      <c r="I108" s="4">
        <v>1.17</v>
      </c>
    </row>
    <row r="109" spans="1:9" x14ac:dyDescent="0.15">
      <c r="A109" s="3" t="s">
        <v>260</v>
      </c>
      <c r="B109" s="3" t="s">
        <v>411</v>
      </c>
      <c r="C109" s="18">
        <v>2760.2510619999998</v>
      </c>
      <c r="D109" s="18">
        <v>45.752355190000003</v>
      </c>
      <c r="E109" s="4">
        <v>2.57</v>
      </c>
      <c r="F109" s="4">
        <v>2.13</v>
      </c>
      <c r="G109" s="4">
        <v>1.75</v>
      </c>
      <c r="H109" s="4">
        <v>1.4</v>
      </c>
      <c r="I109" s="4">
        <v>1.0900000000000001</v>
      </c>
    </row>
    <row r="110" spans="1:9" x14ac:dyDescent="0.15">
      <c r="A110" s="3" t="s">
        <v>261</v>
      </c>
      <c r="B110" s="3" t="s">
        <v>411</v>
      </c>
      <c r="C110" s="18">
        <v>2763.3442150000001</v>
      </c>
      <c r="D110" s="18">
        <v>44.658444590000002</v>
      </c>
      <c r="E110" s="4">
        <v>2.62</v>
      </c>
      <c r="F110" s="4">
        <v>2.19</v>
      </c>
      <c r="G110" s="4">
        <v>1.8</v>
      </c>
      <c r="H110" s="4">
        <v>1.45</v>
      </c>
      <c r="I110" s="4">
        <v>1.1499999999999999</v>
      </c>
    </row>
    <row r="111" spans="1:9" x14ac:dyDescent="0.15">
      <c r="A111" s="3" t="s">
        <v>262</v>
      </c>
      <c r="B111" s="3" t="s">
        <v>411</v>
      </c>
      <c r="C111" s="18">
        <v>2759.9401269999998</v>
      </c>
      <c r="D111" s="18">
        <v>45.6591497</v>
      </c>
      <c r="E111" s="4">
        <v>2.64</v>
      </c>
      <c r="F111" s="4">
        <v>2.2000000000000002</v>
      </c>
      <c r="G111" s="4">
        <v>1.81</v>
      </c>
      <c r="H111" s="4">
        <v>1.46</v>
      </c>
      <c r="I111" s="4">
        <v>1.1499999999999999</v>
      </c>
    </row>
    <row r="112" spans="1:9" x14ac:dyDescent="0.15">
      <c r="A112" s="3" t="s">
        <v>263</v>
      </c>
      <c r="B112" s="3" t="s">
        <v>411</v>
      </c>
      <c r="C112" s="18">
        <v>2759.6164079999999</v>
      </c>
      <c r="D112" s="18">
        <v>44.424758840000003</v>
      </c>
      <c r="E112" s="4">
        <v>2.69</v>
      </c>
      <c r="F112" s="4">
        <v>2.25</v>
      </c>
      <c r="G112" s="4">
        <v>1.86</v>
      </c>
      <c r="H112" s="4">
        <v>1.52</v>
      </c>
      <c r="I112" s="4">
        <v>1.21</v>
      </c>
    </row>
    <row r="113" spans="1:9" x14ac:dyDescent="0.15">
      <c r="A113" s="3" t="s">
        <v>264</v>
      </c>
      <c r="B113" s="3" t="s">
        <v>411</v>
      </c>
      <c r="C113" s="18">
        <v>2749.8447449999999</v>
      </c>
      <c r="D113" s="18">
        <v>44.999007579999997</v>
      </c>
      <c r="E113" s="4">
        <v>2.72</v>
      </c>
      <c r="F113" s="4">
        <v>2.2799999999999998</v>
      </c>
      <c r="G113" s="4">
        <v>1.89</v>
      </c>
      <c r="H113" s="4">
        <v>1.54</v>
      </c>
      <c r="I113" s="4">
        <v>1.23</v>
      </c>
    </row>
    <row r="114" spans="1:9" x14ac:dyDescent="0.15">
      <c r="A114" s="3" t="s">
        <v>265</v>
      </c>
      <c r="B114" s="3" t="s">
        <v>411</v>
      </c>
      <c r="C114" s="18">
        <v>2760.3839109999999</v>
      </c>
      <c r="D114" s="18">
        <v>44.402768870000003</v>
      </c>
      <c r="E114" s="4">
        <v>2.67</v>
      </c>
      <c r="F114" s="4">
        <v>2.2400000000000002</v>
      </c>
      <c r="G114" s="4">
        <v>1.85</v>
      </c>
      <c r="H114" s="4">
        <v>1.51</v>
      </c>
      <c r="I114" s="4">
        <v>1.2</v>
      </c>
    </row>
    <row r="115" spans="1:9" x14ac:dyDescent="0.15">
      <c r="A115" s="3" t="s">
        <v>266</v>
      </c>
      <c r="B115" s="3" t="s">
        <v>411</v>
      </c>
      <c r="C115" s="18">
        <v>2742.3854839999999</v>
      </c>
      <c r="D115" s="18">
        <v>42.315469479999997</v>
      </c>
      <c r="E115" s="4">
        <v>2.78</v>
      </c>
      <c r="F115" s="4">
        <v>2.35</v>
      </c>
      <c r="G115" s="4">
        <v>1.97</v>
      </c>
      <c r="H115" s="4">
        <v>1.63</v>
      </c>
      <c r="I115" s="4">
        <v>1.32</v>
      </c>
    </row>
    <row r="116" spans="1:9" x14ac:dyDescent="0.15">
      <c r="A116" s="3" t="s">
        <v>267</v>
      </c>
      <c r="B116" s="3" t="s">
        <v>411</v>
      </c>
      <c r="C116" s="18">
        <v>2743.271902</v>
      </c>
      <c r="D116" s="18">
        <v>44.08715325</v>
      </c>
      <c r="E116" s="4">
        <v>2.68</v>
      </c>
      <c r="F116" s="4">
        <v>2.2400000000000002</v>
      </c>
      <c r="G116" s="4">
        <v>1.86</v>
      </c>
      <c r="H116" s="4">
        <v>1.51</v>
      </c>
      <c r="I116" s="4">
        <v>1.2</v>
      </c>
    </row>
    <row r="117" spans="1:9" x14ac:dyDescent="0.15">
      <c r="A117" s="3" t="s">
        <v>268</v>
      </c>
      <c r="B117" s="3" t="s">
        <v>411</v>
      </c>
      <c r="C117" s="18">
        <v>2749.9041320000001</v>
      </c>
      <c r="D117" s="18">
        <v>43.561898560000003</v>
      </c>
      <c r="E117" s="4">
        <v>2.74</v>
      </c>
      <c r="F117" s="4">
        <v>2.31</v>
      </c>
      <c r="G117" s="4">
        <v>1.92</v>
      </c>
      <c r="H117" s="4">
        <v>1.58</v>
      </c>
      <c r="I117" s="4">
        <v>1.27</v>
      </c>
    </row>
    <row r="118" spans="1:9" x14ac:dyDescent="0.15">
      <c r="A118" s="3" t="s">
        <v>269</v>
      </c>
      <c r="B118" s="3" t="s">
        <v>411</v>
      </c>
      <c r="C118" s="18">
        <v>2712.9698440000002</v>
      </c>
      <c r="D118" s="18">
        <v>41.40116021</v>
      </c>
      <c r="E118" s="4">
        <v>2.97</v>
      </c>
      <c r="F118" s="4">
        <v>2.54</v>
      </c>
      <c r="G118" s="4">
        <v>2.15</v>
      </c>
      <c r="H118" s="4">
        <v>1.81</v>
      </c>
      <c r="I118" s="4">
        <v>1.5</v>
      </c>
    </row>
    <row r="119" spans="1:9" x14ac:dyDescent="0.15">
      <c r="A119" s="3" t="s">
        <v>270</v>
      </c>
      <c r="B119" s="3" t="s">
        <v>411</v>
      </c>
      <c r="C119" s="18">
        <v>2745.8870470000002</v>
      </c>
      <c r="D119" s="18">
        <v>47.929537410000002</v>
      </c>
      <c r="E119" s="4">
        <v>2.54</v>
      </c>
      <c r="F119" s="4">
        <v>2.09</v>
      </c>
      <c r="G119" s="4">
        <v>1.69</v>
      </c>
      <c r="H119" s="4">
        <v>1.34</v>
      </c>
      <c r="I119" s="4">
        <v>1.02</v>
      </c>
    </row>
    <row r="120" spans="1:9" x14ac:dyDescent="0.15">
      <c r="A120" s="3" t="s">
        <v>271</v>
      </c>
      <c r="B120" s="3" t="s">
        <v>411</v>
      </c>
      <c r="C120" s="18">
        <v>2745.1280019999999</v>
      </c>
      <c r="D120" s="18">
        <v>49.221254500000001</v>
      </c>
      <c r="E120" s="4">
        <v>2.39</v>
      </c>
      <c r="F120" s="4">
        <v>1.94</v>
      </c>
      <c r="G120" s="4">
        <v>1.55</v>
      </c>
      <c r="H120" s="4">
        <v>1.2</v>
      </c>
      <c r="I120" s="4">
        <v>0.88</v>
      </c>
    </row>
    <row r="121" spans="1:9" x14ac:dyDescent="0.15">
      <c r="A121" s="3" t="s">
        <v>272</v>
      </c>
      <c r="B121" s="3" t="s">
        <v>411</v>
      </c>
      <c r="C121" s="18">
        <v>2762.8459859999998</v>
      </c>
      <c r="D121" s="18">
        <v>44.244265169999998</v>
      </c>
      <c r="E121" s="4">
        <v>2.66</v>
      </c>
      <c r="F121" s="4">
        <v>2.23</v>
      </c>
      <c r="G121" s="4">
        <v>1.84</v>
      </c>
      <c r="H121" s="4">
        <v>1.5</v>
      </c>
      <c r="I121" s="4">
        <v>1.19</v>
      </c>
    </row>
    <row r="122" spans="1:9" x14ac:dyDescent="0.15">
      <c r="A122" s="3" t="s">
        <v>273</v>
      </c>
      <c r="B122" s="3" t="s">
        <v>411</v>
      </c>
      <c r="C122" s="18">
        <v>2729.5104200000001</v>
      </c>
      <c r="D122" s="18">
        <v>42.727860360000001</v>
      </c>
      <c r="E122" s="4">
        <v>2.85</v>
      </c>
      <c r="F122" s="4">
        <v>2.42</v>
      </c>
      <c r="G122" s="4">
        <v>2.0299999999999998</v>
      </c>
      <c r="H122" s="4">
        <v>1.68</v>
      </c>
      <c r="I122" s="4">
        <v>1.36</v>
      </c>
    </row>
    <row r="123" spans="1:9" x14ac:dyDescent="0.15">
      <c r="A123" s="3" t="s">
        <v>274</v>
      </c>
      <c r="B123" s="3" t="s">
        <v>411</v>
      </c>
      <c r="C123" s="18">
        <v>2739.6019820000001</v>
      </c>
      <c r="D123" s="18">
        <v>43.543563349999999</v>
      </c>
      <c r="E123" s="4">
        <v>2.74</v>
      </c>
      <c r="F123" s="4">
        <v>2.31</v>
      </c>
      <c r="G123" s="4">
        <v>1.92</v>
      </c>
      <c r="H123" s="4">
        <v>1.58</v>
      </c>
      <c r="I123" s="4">
        <v>1.27</v>
      </c>
    </row>
    <row r="124" spans="1:9" x14ac:dyDescent="0.15">
      <c r="A124" s="3" t="s">
        <v>275</v>
      </c>
      <c r="B124" s="3" t="s">
        <v>411</v>
      </c>
      <c r="C124" s="18">
        <v>2749.2034749999998</v>
      </c>
      <c r="D124" s="18">
        <v>43.593041739999997</v>
      </c>
      <c r="E124" s="4">
        <v>2.71</v>
      </c>
      <c r="F124" s="4">
        <v>2.2799999999999998</v>
      </c>
      <c r="G124" s="4">
        <v>1.9</v>
      </c>
      <c r="H124" s="4">
        <v>1.56</v>
      </c>
      <c r="I124" s="4">
        <v>1.25</v>
      </c>
    </row>
    <row r="125" spans="1:9" x14ac:dyDescent="0.15">
      <c r="A125" s="3" t="s">
        <v>276</v>
      </c>
      <c r="B125" s="3" t="s">
        <v>411</v>
      </c>
      <c r="C125" s="18">
        <v>2735.9668940000001</v>
      </c>
      <c r="D125" s="18">
        <v>42.139668010000001</v>
      </c>
      <c r="E125" s="4">
        <v>2.82</v>
      </c>
      <c r="F125" s="4">
        <v>2.39</v>
      </c>
      <c r="G125" s="4">
        <v>2</v>
      </c>
      <c r="H125" s="4">
        <v>1.66</v>
      </c>
      <c r="I125" s="4">
        <v>1.35</v>
      </c>
    </row>
    <row r="126" spans="1:9" x14ac:dyDescent="0.15">
      <c r="A126" s="3" t="s">
        <v>277</v>
      </c>
      <c r="B126" s="3" t="s">
        <v>411</v>
      </c>
      <c r="C126" s="18">
        <v>2738.5012000000002</v>
      </c>
      <c r="D126" s="18">
        <v>44.18162461</v>
      </c>
      <c r="E126" s="4">
        <v>2.69</v>
      </c>
      <c r="F126" s="4">
        <v>2.2599999999999998</v>
      </c>
      <c r="G126" s="4">
        <v>1.87</v>
      </c>
      <c r="H126" s="4">
        <v>1.53</v>
      </c>
      <c r="I126" s="4">
        <v>1.22</v>
      </c>
    </row>
    <row r="127" spans="1:9" x14ac:dyDescent="0.15">
      <c r="A127" s="3" t="s">
        <v>278</v>
      </c>
      <c r="B127" s="3" t="s">
        <v>411</v>
      </c>
      <c r="C127" s="18">
        <v>2742.2055049999999</v>
      </c>
      <c r="D127" s="18">
        <v>43.288348820000003</v>
      </c>
      <c r="E127" s="4">
        <v>2.78</v>
      </c>
      <c r="F127" s="4">
        <v>2.35</v>
      </c>
      <c r="G127" s="4">
        <v>1.96</v>
      </c>
      <c r="H127" s="4">
        <v>1.62</v>
      </c>
      <c r="I127" s="4">
        <v>1.31</v>
      </c>
    </row>
    <row r="128" spans="1:9" x14ac:dyDescent="0.15">
      <c r="A128" s="3" t="s">
        <v>279</v>
      </c>
      <c r="B128" s="3" t="s">
        <v>411</v>
      </c>
      <c r="C128" s="18">
        <v>2757.433923</v>
      </c>
      <c r="D128" s="18">
        <v>47.441766909999998</v>
      </c>
      <c r="E128" s="4">
        <v>2.64</v>
      </c>
      <c r="F128" s="4">
        <v>2.19</v>
      </c>
      <c r="G128" s="4">
        <v>1.79</v>
      </c>
      <c r="H128" s="4">
        <v>1.44</v>
      </c>
      <c r="I128" s="4">
        <v>1.1200000000000001</v>
      </c>
    </row>
    <row r="129" spans="1:9" x14ac:dyDescent="0.15">
      <c r="A129" s="3" t="s">
        <v>280</v>
      </c>
      <c r="B129" s="3" t="s">
        <v>411</v>
      </c>
      <c r="C129" s="18">
        <v>2753.497758</v>
      </c>
      <c r="D129" s="18">
        <v>43.680423810000001</v>
      </c>
      <c r="E129" s="4">
        <v>2.7</v>
      </c>
      <c r="F129" s="4">
        <v>2.27</v>
      </c>
      <c r="G129" s="4">
        <v>1.89</v>
      </c>
      <c r="H129" s="4">
        <v>1.55</v>
      </c>
      <c r="I129" s="4">
        <v>1.24</v>
      </c>
    </row>
    <row r="130" spans="1:9" x14ac:dyDescent="0.15">
      <c r="A130" s="3" t="s">
        <v>281</v>
      </c>
      <c r="B130" s="3" t="s">
        <v>411</v>
      </c>
      <c r="C130" s="18">
        <v>2727.3576539999999</v>
      </c>
      <c r="D130" s="18">
        <v>44.46087335</v>
      </c>
      <c r="E130" s="4">
        <v>2.63</v>
      </c>
      <c r="F130" s="4">
        <v>2.2000000000000002</v>
      </c>
      <c r="G130" s="4">
        <v>1.81</v>
      </c>
      <c r="H130" s="4">
        <v>1.47</v>
      </c>
      <c r="I130" s="4">
        <v>1.1599999999999999</v>
      </c>
    </row>
    <row r="131" spans="1:9" x14ac:dyDescent="0.15">
      <c r="A131" s="3" t="s">
        <v>282</v>
      </c>
      <c r="B131" s="3" t="s">
        <v>411</v>
      </c>
      <c r="C131" s="18">
        <v>2756.1678059999999</v>
      </c>
      <c r="D131" s="18">
        <v>44.244336539999999</v>
      </c>
      <c r="E131" s="4">
        <v>2.75</v>
      </c>
      <c r="F131" s="4">
        <v>2.31</v>
      </c>
      <c r="G131" s="4">
        <v>1.92</v>
      </c>
      <c r="H131" s="4">
        <v>1.57</v>
      </c>
      <c r="I131" s="4">
        <v>1.26</v>
      </c>
    </row>
    <row r="132" spans="1:9" x14ac:dyDescent="0.15">
      <c r="A132" s="3" t="s">
        <v>283</v>
      </c>
      <c r="B132" s="3" t="s">
        <v>411</v>
      </c>
      <c r="C132" s="18">
        <v>2759.5965310000001</v>
      </c>
      <c r="D132" s="18">
        <v>43.226910089999997</v>
      </c>
      <c r="E132" s="4">
        <v>2.69</v>
      </c>
      <c r="F132" s="4">
        <v>2.2599999999999998</v>
      </c>
      <c r="G132" s="4">
        <v>1.88</v>
      </c>
      <c r="H132" s="4">
        <v>1.54</v>
      </c>
      <c r="I132" s="4">
        <v>1.23</v>
      </c>
    </row>
    <row r="133" spans="1:9" x14ac:dyDescent="0.15">
      <c r="A133" s="3" t="s">
        <v>284</v>
      </c>
      <c r="B133" s="3" t="s">
        <v>411</v>
      </c>
      <c r="C133" s="18">
        <v>2735.4533700000002</v>
      </c>
      <c r="D133" s="18">
        <v>43.127297929999997</v>
      </c>
      <c r="E133" s="4">
        <v>2.81</v>
      </c>
      <c r="F133" s="4">
        <v>2.37</v>
      </c>
      <c r="G133" s="4">
        <v>1.98</v>
      </c>
      <c r="H133" s="4">
        <v>1.63</v>
      </c>
      <c r="I133" s="4">
        <v>1.32</v>
      </c>
    </row>
    <row r="134" spans="1:9" x14ac:dyDescent="0.15">
      <c r="A134" s="3" t="s">
        <v>285</v>
      </c>
      <c r="B134" s="3" t="s">
        <v>411</v>
      </c>
      <c r="C134" s="18">
        <v>2715.6087069999999</v>
      </c>
      <c r="D134" s="18">
        <v>41.508732369999997</v>
      </c>
      <c r="E134" s="4">
        <v>3.01</v>
      </c>
      <c r="F134" s="4">
        <v>2.57</v>
      </c>
      <c r="G134" s="4">
        <v>2.1800000000000002</v>
      </c>
      <c r="H134" s="4">
        <v>1.83</v>
      </c>
      <c r="I134" s="4">
        <v>1.51</v>
      </c>
    </row>
    <row r="135" spans="1:9" x14ac:dyDescent="0.15">
      <c r="A135" s="3" t="s">
        <v>286</v>
      </c>
      <c r="B135" s="3" t="s">
        <v>411</v>
      </c>
      <c r="C135" s="18">
        <v>2751.2397580000002</v>
      </c>
      <c r="D135" s="18">
        <v>45.775170180000003</v>
      </c>
      <c r="E135" s="4">
        <v>2.64</v>
      </c>
      <c r="F135" s="4">
        <v>2.19</v>
      </c>
      <c r="G135" s="4">
        <v>1.8</v>
      </c>
      <c r="H135" s="4">
        <v>1.45</v>
      </c>
      <c r="I135" s="4">
        <v>1.1399999999999999</v>
      </c>
    </row>
    <row r="136" spans="1:9" x14ac:dyDescent="0.15">
      <c r="A136" s="3" t="s">
        <v>287</v>
      </c>
      <c r="B136" s="3" t="s">
        <v>411</v>
      </c>
      <c r="C136" s="18">
        <v>2763.2810300000001</v>
      </c>
      <c r="D136" s="18">
        <v>45.888621430000001</v>
      </c>
      <c r="E136" s="4">
        <v>2.63</v>
      </c>
      <c r="F136" s="4">
        <v>2.19</v>
      </c>
      <c r="G136" s="4">
        <v>1.8</v>
      </c>
      <c r="H136" s="4">
        <v>1.45</v>
      </c>
      <c r="I136" s="4">
        <v>1.1399999999999999</v>
      </c>
    </row>
    <row r="137" spans="1:9" x14ac:dyDescent="0.15">
      <c r="A137" s="3" t="s">
        <v>288</v>
      </c>
      <c r="B137" s="3" t="s">
        <v>411</v>
      </c>
      <c r="C137" s="18">
        <v>2736.0170450000001</v>
      </c>
      <c r="D137" s="18">
        <v>43.847155190000002</v>
      </c>
      <c r="E137" s="4">
        <v>2.87</v>
      </c>
      <c r="F137" s="4">
        <v>2.42</v>
      </c>
      <c r="G137" s="4">
        <v>2.0299999999999998</v>
      </c>
      <c r="H137" s="4">
        <v>1.67</v>
      </c>
      <c r="I137" s="4">
        <v>1.36</v>
      </c>
    </row>
    <row r="138" spans="1:9" x14ac:dyDescent="0.15">
      <c r="A138" s="3" t="s">
        <v>289</v>
      </c>
      <c r="B138" s="3" t="s">
        <v>411</v>
      </c>
      <c r="C138" s="18">
        <v>2725.7638320000001</v>
      </c>
      <c r="D138" s="18">
        <v>45.312799769999998</v>
      </c>
      <c r="E138" s="4">
        <v>2.48</v>
      </c>
      <c r="F138" s="4">
        <v>2.04</v>
      </c>
      <c r="G138" s="4">
        <v>1.66</v>
      </c>
      <c r="H138" s="4">
        <v>1.32</v>
      </c>
      <c r="I138" s="4">
        <v>1.01</v>
      </c>
    </row>
    <row r="139" spans="1:9" x14ac:dyDescent="0.15">
      <c r="A139" s="3" t="s">
        <v>290</v>
      </c>
      <c r="B139" s="3" t="s">
        <v>411</v>
      </c>
      <c r="C139" s="18">
        <v>2753.442129</v>
      </c>
      <c r="D139" s="18">
        <v>44.326109770000002</v>
      </c>
      <c r="E139" s="4">
        <v>2.66</v>
      </c>
      <c r="F139" s="4">
        <v>2.2200000000000002</v>
      </c>
      <c r="G139" s="4">
        <v>1.84</v>
      </c>
      <c r="H139" s="4">
        <v>1.49</v>
      </c>
      <c r="I139" s="4">
        <v>1.19</v>
      </c>
    </row>
    <row r="140" spans="1:9" x14ac:dyDescent="0.15">
      <c r="A140" s="3" t="s">
        <v>291</v>
      </c>
      <c r="B140" s="3" t="s">
        <v>411</v>
      </c>
      <c r="C140" s="18">
        <v>2766.2746310000002</v>
      </c>
      <c r="D140" s="18">
        <v>43.452153950000003</v>
      </c>
      <c r="E140" s="4">
        <v>2.62</v>
      </c>
      <c r="F140" s="4">
        <v>2.2000000000000002</v>
      </c>
      <c r="G140" s="4">
        <v>1.82</v>
      </c>
      <c r="H140" s="4">
        <v>1.48</v>
      </c>
      <c r="I140" s="4">
        <v>1.17</v>
      </c>
    </row>
    <row r="141" spans="1:9" x14ac:dyDescent="0.15">
      <c r="A141" s="3" t="s">
        <v>292</v>
      </c>
      <c r="B141" s="3" t="s">
        <v>411</v>
      </c>
      <c r="C141" s="18">
        <v>2740.5061350000001</v>
      </c>
      <c r="D141" s="18">
        <v>43.123394419999997</v>
      </c>
      <c r="E141" s="4">
        <v>2.76</v>
      </c>
      <c r="F141" s="4">
        <v>2.33</v>
      </c>
      <c r="G141" s="4">
        <v>1.94</v>
      </c>
      <c r="H141" s="4">
        <v>1.6</v>
      </c>
      <c r="I141" s="4">
        <v>1.29</v>
      </c>
    </row>
    <row r="142" spans="1:9" x14ac:dyDescent="0.15">
      <c r="A142" s="3" t="s">
        <v>293</v>
      </c>
      <c r="B142" s="3" t="s">
        <v>411</v>
      </c>
      <c r="C142" s="18">
        <v>2736.825077</v>
      </c>
      <c r="D142" s="18">
        <v>43.563127420000001</v>
      </c>
      <c r="E142" s="4">
        <v>2.77</v>
      </c>
      <c r="F142" s="4">
        <v>2.34</v>
      </c>
      <c r="G142" s="4">
        <v>1.95</v>
      </c>
      <c r="H142" s="4">
        <v>1.6</v>
      </c>
      <c r="I142" s="4">
        <v>1.29</v>
      </c>
    </row>
    <row r="143" spans="1:9" x14ac:dyDescent="0.15">
      <c r="A143" s="3" t="s">
        <v>294</v>
      </c>
      <c r="B143" s="3" t="s">
        <v>411</v>
      </c>
      <c r="C143" s="18">
        <v>2720.599271</v>
      </c>
      <c r="D143" s="18">
        <v>45.172381540000003</v>
      </c>
      <c r="E143" s="4">
        <v>2.57</v>
      </c>
      <c r="F143" s="4">
        <v>2.14</v>
      </c>
      <c r="G143" s="4">
        <v>1.75</v>
      </c>
      <c r="H143" s="4">
        <v>1.4</v>
      </c>
      <c r="I143" s="4">
        <v>1.1000000000000001</v>
      </c>
    </row>
    <row r="144" spans="1:9" x14ac:dyDescent="0.15">
      <c r="A144" s="3" t="s">
        <v>295</v>
      </c>
      <c r="B144" s="3" t="s">
        <v>411</v>
      </c>
      <c r="C144" s="18">
        <v>2745.4547120000002</v>
      </c>
      <c r="D144" s="18">
        <v>43.347695369999997</v>
      </c>
      <c r="E144" s="4">
        <v>2.71</v>
      </c>
      <c r="F144" s="4">
        <v>2.27</v>
      </c>
      <c r="G144" s="4">
        <v>1.89</v>
      </c>
      <c r="H144" s="4">
        <v>1.55</v>
      </c>
      <c r="I144" s="4">
        <v>1.24</v>
      </c>
    </row>
    <row r="145" spans="1:9" x14ac:dyDescent="0.15">
      <c r="A145" s="3" t="s">
        <v>296</v>
      </c>
      <c r="B145" s="3" t="s">
        <v>411</v>
      </c>
      <c r="C145" s="18">
        <v>2741.6162479999998</v>
      </c>
      <c r="D145" s="18">
        <v>47.58993701</v>
      </c>
      <c r="E145" s="4">
        <v>2.64</v>
      </c>
      <c r="F145" s="4">
        <v>2.19</v>
      </c>
      <c r="G145" s="4">
        <v>1.79</v>
      </c>
      <c r="H145" s="4">
        <v>1.43</v>
      </c>
      <c r="I145" s="4">
        <v>1.1100000000000001</v>
      </c>
    </row>
    <row r="146" spans="1:9" x14ac:dyDescent="0.15">
      <c r="A146" s="3" t="s">
        <v>297</v>
      </c>
      <c r="B146" s="3" t="s">
        <v>411</v>
      </c>
      <c r="C146" s="18">
        <v>2722.1148269999999</v>
      </c>
      <c r="D146" s="18">
        <v>42.172030759999998</v>
      </c>
      <c r="E146" s="4">
        <v>2.97</v>
      </c>
      <c r="F146" s="4">
        <v>2.5299999999999998</v>
      </c>
      <c r="G146" s="4">
        <v>2.14</v>
      </c>
      <c r="H146" s="4">
        <v>1.79</v>
      </c>
      <c r="I146" s="4">
        <v>1.47</v>
      </c>
    </row>
    <row r="147" spans="1:9" x14ac:dyDescent="0.15">
      <c r="A147" s="3" t="s">
        <v>298</v>
      </c>
      <c r="B147" s="3" t="s">
        <v>411</v>
      </c>
      <c r="C147" s="18">
        <v>2757.563803</v>
      </c>
      <c r="D147" s="18">
        <v>43.739066919999999</v>
      </c>
      <c r="E147" s="4">
        <v>2.7</v>
      </c>
      <c r="F147" s="4">
        <v>2.2599999999999998</v>
      </c>
      <c r="G147" s="4">
        <v>1.88</v>
      </c>
      <c r="H147" s="4">
        <v>1.54</v>
      </c>
      <c r="I147" s="4">
        <v>1.23</v>
      </c>
    </row>
    <row r="148" spans="1:9" x14ac:dyDescent="0.15">
      <c r="A148" s="3" t="s">
        <v>299</v>
      </c>
      <c r="B148" s="3" t="s">
        <v>411</v>
      </c>
      <c r="C148" s="18">
        <v>2762.0397979999998</v>
      </c>
      <c r="D148" s="18">
        <v>44.40263186</v>
      </c>
      <c r="E148" s="4">
        <v>2.66</v>
      </c>
      <c r="F148" s="4">
        <v>2.2200000000000002</v>
      </c>
      <c r="G148" s="4">
        <v>1.84</v>
      </c>
      <c r="H148" s="4">
        <v>1.5</v>
      </c>
      <c r="I148" s="4">
        <v>1.19</v>
      </c>
    </row>
    <row r="149" spans="1:9" x14ac:dyDescent="0.15">
      <c r="A149" s="3" t="s">
        <v>300</v>
      </c>
      <c r="B149" s="3" t="s">
        <v>411</v>
      </c>
      <c r="C149" s="18">
        <v>2743.7779369999998</v>
      </c>
      <c r="D149" s="18">
        <v>42.870493439999997</v>
      </c>
      <c r="E149" s="4">
        <v>2.78</v>
      </c>
      <c r="F149" s="4">
        <v>2.34</v>
      </c>
      <c r="G149" s="4">
        <v>1.96</v>
      </c>
      <c r="H149" s="4">
        <v>1.61</v>
      </c>
      <c r="I149" s="4">
        <v>1.3</v>
      </c>
    </row>
    <row r="150" spans="1:9" x14ac:dyDescent="0.15">
      <c r="A150" s="3" t="s">
        <v>301</v>
      </c>
      <c r="B150" s="3" t="s">
        <v>411</v>
      </c>
      <c r="C150" s="18">
        <v>2747.173479</v>
      </c>
      <c r="D150" s="18">
        <v>45.784819519999999</v>
      </c>
      <c r="E150" s="4">
        <v>2.69</v>
      </c>
      <c r="F150" s="4">
        <v>2.25</v>
      </c>
      <c r="G150" s="4">
        <v>1.85</v>
      </c>
      <c r="H150" s="4">
        <v>1.5</v>
      </c>
      <c r="I150" s="4">
        <v>1.19</v>
      </c>
    </row>
    <row r="151" spans="1:9" x14ac:dyDescent="0.15">
      <c r="A151" s="3" t="s">
        <v>302</v>
      </c>
      <c r="B151" s="3" t="s">
        <v>411</v>
      </c>
      <c r="C151" s="18">
        <v>2728.337653</v>
      </c>
      <c r="D151" s="18">
        <v>42.872831359999999</v>
      </c>
      <c r="E151" s="4">
        <v>2.84</v>
      </c>
      <c r="F151" s="4">
        <v>2.4</v>
      </c>
      <c r="G151" s="4">
        <v>2.02</v>
      </c>
      <c r="H151" s="4">
        <v>1.67</v>
      </c>
      <c r="I151" s="4">
        <v>1.36</v>
      </c>
    </row>
    <row r="152" spans="1:9" x14ac:dyDescent="0.15">
      <c r="A152" s="3" t="s">
        <v>303</v>
      </c>
      <c r="B152" s="3" t="s">
        <v>411</v>
      </c>
      <c r="C152" s="18">
        <v>2715.1793729999999</v>
      </c>
      <c r="D152" s="18">
        <v>42.970137999999999</v>
      </c>
      <c r="E152" s="4">
        <v>2.92</v>
      </c>
      <c r="F152" s="4">
        <v>2.48</v>
      </c>
      <c r="G152" s="4">
        <v>2.09</v>
      </c>
      <c r="H152" s="4">
        <v>1.75</v>
      </c>
      <c r="I152" s="4">
        <v>1.43</v>
      </c>
    </row>
    <row r="153" spans="1:9" x14ac:dyDescent="0.15">
      <c r="A153" s="3" t="s">
        <v>304</v>
      </c>
      <c r="B153" s="3" t="s">
        <v>411</v>
      </c>
      <c r="C153" s="18">
        <v>2713.4291170000001</v>
      </c>
      <c r="D153" s="18">
        <v>43.277210740000001</v>
      </c>
      <c r="E153" s="4">
        <v>2.85</v>
      </c>
      <c r="F153" s="4">
        <v>2.41</v>
      </c>
      <c r="G153" s="4">
        <v>2.02</v>
      </c>
      <c r="H153" s="4">
        <v>1.68</v>
      </c>
      <c r="I153" s="4">
        <v>1.36</v>
      </c>
    </row>
    <row r="154" spans="1:9" x14ac:dyDescent="0.15">
      <c r="A154" s="3" t="s">
        <v>305</v>
      </c>
      <c r="B154" s="3" t="s">
        <v>411</v>
      </c>
      <c r="C154" s="18">
        <v>2738.0993250000001</v>
      </c>
      <c r="D154" s="18">
        <v>46.070256039999997</v>
      </c>
      <c r="E154" s="4">
        <v>2.64</v>
      </c>
      <c r="F154" s="4">
        <v>2.19</v>
      </c>
      <c r="G154" s="4">
        <v>1.8</v>
      </c>
      <c r="H154" s="4">
        <v>1.45</v>
      </c>
      <c r="I154" s="4">
        <v>1.1399999999999999</v>
      </c>
    </row>
    <row r="155" spans="1:9" x14ac:dyDescent="0.15">
      <c r="A155" s="3" t="s">
        <v>306</v>
      </c>
      <c r="B155" s="3" t="s">
        <v>411</v>
      </c>
      <c r="C155" s="18">
        <v>2739.720926</v>
      </c>
      <c r="D155" s="18">
        <v>42.995750649999998</v>
      </c>
      <c r="E155" s="4">
        <v>2.85</v>
      </c>
      <c r="F155" s="4">
        <v>2.41</v>
      </c>
      <c r="G155" s="4">
        <v>2.02</v>
      </c>
      <c r="H155" s="4">
        <v>1.67</v>
      </c>
      <c r="I155" s="4">
        <v>1.36</v>
      </c>
    </row>
    <row r="156" spans="1:9" x14ac:dyDescent="0.15">
      <c r="A156" s="3" t="s">
        <v>307</v>
      </c>
      <c r="B156" s="3" t="s">
        <v>411</v>
      </c>
      <c r="C156" s="18">
        <v>2732.858283</v>
      </c>
      <c r="D156" s="18">
        <v>42.750355329999998</v>
      </c>
      <c r="E156" s="4">
        <v>2.86</v>
      </c>
      <c r="F156" s="4">
        <v>2.42</v>
      </c>
      <c r="G156" s="4">
        <v>2.0299999999999998</v>
      </c>
      <c r="H156" s="4">
        <v>1.69</v>
      </c>
      <c r="I156" s="4">
        <v>1.37</v>
      </c>
    </row>
    <row r="157" spans="1:9" x14ac:dyDescent="0.15">
      <c r="A157" s="3" t="s">
        <v>308</v>
      </c>
      <c r="B157" s="3" t="s">
        <v>411</v>
      </c>
      <c r="C157" s="18">
        <v>2743.7586259999998</v>
      </c>
      <c r="D157" s="18">
        <v>44.396254190000001</v>
      </c>
      <c r="E157" s="4">
        <v>2.73</v>
      </c>
      <c r="F157" s="4">
        <v>2.2999999999999998</v>
      </c>
      <c r="G157" s="4">
        <v>1.91</v>
      </c>
      <c r="H157" s="4">
        <v>1.57</v>
      </c>
      <c r="I157" s="4">
        <v>1.26</v>
      </c>
    </row>
    <row r="158" spans="1:9" x14ac:dyDescent="0.15">
      <c r="A158" s="3" t="s">
        <v>309</v>
      </c>
      <c r="B158" s="3" t="s">
        <v>411</v>
      </c>
      <c r="C158" s="18">
        <v>2732.1337400000002</v>
      </c>
      <c r="D158" s="18">
        <v>44.201420159999998</v>
      </c>
      <c r="E158" s="4">
        <v>2.8</v>
      </c>
      <c r="F158" s="4">
        <v>2.35</v>
      </c>
      <c r="G158" s="4">
        <v>1.96</v>
      </c>
      <c r="H158" s="4">
        <v>1.62</v>
      </c>
      <c r="I158" s="4">
        <v>1.3</v>
      </c>
    </row>
    <row r="159" spans="1:9" x14ac:dyDescent="0.15">
      <c r="A159" s="3" t="s">
        <v>310</v>
      </c>
      <c r="B159" s="3" t="s">
        <v>411</v>
      </c>
      <c r="C159" s="18">
        <v>2760.9765259999999</v>
      </c>
      <c r="D159" s="18">
        <v>43.494201930000003</v>
      </c>
      <c r="E159" s="4">
        <v>2.64</v>
      </c>
      <c r="F159" s="4">
        <v>2.21</v>
      </c>
      <c r="G159" s="4">
        <v>1.83</v>
      </c>
      <c r="H159" s="4">
        <v>1.49</v>
      </c>
      <c r="I159" s="4">
        <v>1.19</v>
      </c>
    </row>
    <row r="160" spans="1:9" x14ac:dyDescent="0.15">
      <c r="A160" s="3" t="s">
        <v>311</v>
      </c>
      <c r="B160" s="3" t="s">
        <v>411</v>
      </c>
      <c r="C160" s="18">
        <v>2748.015715</v>
      </c>
      <c r="D160" s="18">
        <v>44.676670979999997</v>
      </c>
      <c r="E160" s="4">
        <v>2.83</v>
      </c>
      <c r="F160" s="4">
        <v>2.39</v>
      </c>
      <c r="G160" s="4">
        <v>2</v>
      </c>
      <c r="H160" s="4">
        <v>1.65</v>
      </c>
      <c r="I160" s="4">
        <v>1.34</v>
      </c>
    </row>
    <row r="161" spans="1:9" x14ac:dyDescent="0.15">
      <c r="A161" s="3" t="s">
        <v>312</v>
      </c>
      <c r="B161" s="3" t="s">
        <v>411</v>
      </c>
      <c r="C161" s="18">
        <v>2737.5889820000002</v>
      </c>
      <c r="D161" s="18">
        <v>45.46838588</v>
      </c>
      <c r="E161" s="4">
        <v>2.81</v>
      </c>
      <c r="F161" s="4">
        <v>2.37</v>
      </c>
      <c r="G161" s="4">
        <v>1.98</v>
      </c>
      <c r="H161" s="4">
        <v>1.63</v>
      </c>
      <c r="I161" s="4">
        <v>1.31</v>
      </c>
    </row>
    <row r="162" spans="1:9" x14ac:dyDescent="0.15">
      <c r="A162" s="3" t="s">
        <v>313</v>
      </c>
      <c r="B162" s="3" t="s">
        <v>411</v>
      </c>
      <c r="C162" s="18">
        <v>2734.0212689999998</v>
      </c>
      <c r="D162" s="18">
        <v>45.584589569999999</v>
      </c>
      <c r="E162" s="4">
        <v>2.82</v>
      </c>
      <c r="F162" s="4">
        <v>2.37</v>
      </c>
      <c r="G162" s="4">
        <v>1.98</v>
      </c>
      <c r="H162" s="4">
        <v>1.63</v>
      </c>
      <c r="I162" s="4">
        <v>1.31</v>
      </c>
    </row>
    <row r="163" spans="1:9" x14ac:dyDescent="0.15">
      <c r="A163" s="3" t="s">
        <v>314</v>
      </c>
      <c r="B163" s="3" t="s">
        <v>411</v>
      </c>
      <c r="C163" s="18">
        <v>2733.181133</v>
      </c>
      <c r="D163" s="18">
        <v>43.569328050000003</v>
      </c>
      <c r="E163" s="4">
        <v>2.92</v>
      </c>
      <c r="F163" s="4">
        <v>2.48</v>
      </c>
      <c r="G163" s="4">
        <v>2.09</v>
      </c>
      <c r="H163" s="4">
        <v>1.74</v>
      </c>
      <c r="I163" s="4">
        <v>1.43</v>
      </c>
    </row>
    <row r="164" spans="1:9" x14ac:dyDescent="0.15">
      <c r="A164" s="3" t="s">
        <v>315</v>
      </c>
      <c r="B164" s="3" t="s">
        <v>411</v>
      </c>
      <c r="C164" s="18">
        <v>2747.952397</v>
      </c>
      <c r="D164" s="18">
        <v>42.552054900000002</v>
      </c>
      <c r="E164" s="4">
        <v>2.9</v>
      </c>
      <c r="F164" s="4">
        <v>2.4700000000000002</v>
      </c>
      <c r="G164" s="4">
        <v>2.08</v>
      </c>
      <c r="H164" s="4">
        <v>1.73</v>
      </c>
      <c r="I164" s="4">
        <v>1.42</v>
      </c>
    </row>
    <row r="165" spans="1:9" x14ac:dyDescent="0.15">
      <c r="A165" s="3" t="s">
        <v>316</v>
      </c>
      <c r="B165" s="3" t="s">
        <v>411</v>
      </c>
      <c r="C165" s="18">
        <v>2751.80645</v>
      </c>
      <c r="D165" s="18">
        <v>43.936440429999998</v>
      </c>
      <c r="E165" s="4">
        <v>2.75</v>
      </c>
      <c r="F165" s="4">
        <v>2.3199999999999998</v>
      </c>
      <c r="G165" s="4">
        <v>1.94</v>
      </c>
      <c r="H165" s="4">
        <v>1.6</v>
      </c>
      <c r="I165" s="4">
        <v>1.29</v>
      </c>
    </row>
    <row r="166" spans="1:9" x14ac:dyDescent="0.15">
      <c r="A166" s="3" t="s">
        <v>317</v>
      </c>
      <c r="B166" s="3" t="s">
        <v>411</v>
      </c>
      <c r="C166" s="18">
        <v>2757.748263</v>
      </c>
      <c r="D166" s="18">
        <v>44.634111949999998</v>
      </c>
      <c r="E166" s="4">
        <v>2.7</v>
      </c>
      <c r="F166" s="4">
        <v>2.27</v>
      </c>
      <c r="G166" s="4">
        <v>1.88</v>
      </c>
      <c r="H166" s="4">
        <v>1.54</v>
      </c>
      <c r="I166" s="4">
        <v>1.23</v>
      </c>
    </row>
    <row r="167" spans="1:9" x14ac:dyDescent="0.15">
      <c r="A167" s="3" t="s">
        <v>318</v>
      </c>
      <c r="B167" s="3" t="s">
        <v>411</v>
      </c>
      <c r="C167" s="18">
        <v>2763.495731</v>
      </c>
      <c r="D167" s="18">
        <v>44.473100530000004</v>
      </c>
      <c r="E167" s="4">
        <v>2.71</v>
      </c>
      <c r="F167" s="4">
        <v>2.27</v>
      </c>
      <c r="G167" s="4">
        <v>1.89</v>
      </c>
      <c r="H167" s="4">
        <v>1.54</v>
      </c>
      <c r="I167" s="4">
        <v>1.23</v>
      </c>
    </row>
    <row r="168" spans="1:9" x14ac:dyDescent="0.15">
      <c r="A168" s="3" t="s">
        <v>319</v>
      </c>
      <c r="B168" s="3" t="s">
        <v>411</v>
      </c>
      <c r="C168" s="18">
        <v>2753.61672</v>
      </c>
      <c r="D168" s="18">
        <v>43.724584350000001</v>
      </c>
      <c r="E168" s="4">
        <v>2.73</v>
      </c>
      <c r="F168" s="4">
        <v>2.2999999999999998</v>
      </c>
      <c r="G168" s="4">
        <v>1.92</v>
      </c>
      <c r="H168" s="4">
        <v>1.58</v>
      </c>
      <c r="I168" s="4">
        <v>1.27</v>
      </c>
    </row>
    <row r="169" spans="1:9" x14ac:dyDescent="0.15">
      <c r="A169" s="3" t="s">
        <v>320</v>
      </c>
      <c r="B169" s="3" t="s">
        <v>411</v>
      </c>
      <c r="C169" s="18">
        <v>2756.3535459999998</v>
      </c>
      <c r="D169" s="18">
        <v>44.728928510000003</v>
      </c>
      <c r="E169" s="4">
        <v>2.76</v>
      </c>
      <c r="F169" s="4">
        <v>2.3199999999999998</v>
      </c>
      <c r="G169" s="4">
        <v>1.93</v>
      </c>
      <c r="H169" s="4">
        <v>1.59</v>
      </c>
      <c r="I169" s="4">
        <v>1.28</v>
      </c>
    </row>
    <row r="170" spans="1:9" x14ac:dyDescent="0.15">
      <c r="A170" s="3" t="s">
        <v>321</v>
      </c>
      <c r="B170" s="3" t="s">
        <v>411</v>
      </c>
      <c r="C170" s="18">
        <v>2749.682675</v>
      </c>
      <c r="D170" s="18">
        <v>43.943220429999997</v>
      </c>
      <c r="E170" s="4">
        <v>2.74</v>
      </c>
      <c r="F170" s="4">
        <v>2.31</v>
      </c>
      <c r="G170" s="4">
        <v>1.92</v>
      </c>
      <c r="H170" s="4">
        <v>1.58</v>
      </c>
      <c r="I170" s="4">
        <v>1.27</v>
      </c>
    </row>
    <row r="171" spans="1:9" x14ac:dyDescent="0.15">
      <c r="A171" s="3" t="s">
        <v>322</v>
      </c>
      <c r="B171" s="3" t="s">
        <v>411</v>
      </c>
      <c r="C171" s="18">
        <v>2751.2002819999998</v>
      </c>
      <c r="D171" s="18">
        <v>43.485969060000002</v>
      </c>
      <c r="E171" s="4">
        <v>2.8</v>
      </c>
      <c r="F171" s="4">
        <v>2.37</v>
      </c>
      <c r="G171" s="4">
        <v>1.98</v>
      </c>
      <c r="H171" s="4">
        <v>1.64</v>
      </c>
      <c r="I171" s="4">
        <v>1.33</v>
      </c>
    </row>
    <row r="172" spans="1:9" x14ac:dyDescent="0.15">
      <c r="A172" s="3" t="s">
        <v>323</v>
      </c>
      <c r="B172" s="3" t="s">
        <v>411</v>
      </c>
      <c r="C172" s="18">
        <v>2764.4358219999999</v>
      </c>
      <c r="D172" s="18">
        <v>44.719774209999997</v>
      </c>
      <c r="E172" s="4">
        <v>2.66</v>
      </c>
      <c r="F172" s="4">
        <v>2.23</v>
      </c>
      <c r="G172" s="4">
        <v>1.85</v>
      </c>
      <c r="H172" s="4">
        <v>1.51</v>
      </c>
      <c r="I172" s="4">
        <v>1.2</v>
      </c>
    </row>
    <row r="173" spans="1:9" x14ac:dyDescent="0.15">
      <c r="A173" s="3" t="s">
        <v>324</v>
      </c>
      <c r="B173" s="3" t="s">
        <v>411</v>
      </c>
      <c r="C173" s="18">
        <v>2725.9125949999998</v>
      </c>
      <c r="D173" s="18">
        <v>41.595446920000001</v>
      </c>
      <c r="E173" s="4">
        <v>2.91</v>
      </c>
      <c r="F173" s="4">
        <v>2.4900000000000002</v>
      </c>
      <c r="G173" s="4">
        <v>2.11</v>
      </c>
      <c r="H173" s="4">
        <v>1.76</v>
      </c>
      <c r="I173" s="4">
        <v>1.46</v>
      </c>
    </row>
    <row r="174" spans="1:9" x14ac:dyDescent="0.15">
      <c r="A174" s="3" t="s">
        <v>325</v>
      </c>
      <c r="B174" s="3" t="s">
        <v>411</v>
      </c>
      <c r="C174" s="18">
        <v>2735.2797690000002</v>
      </c>
      <c r="D174" s="18">
        <v>45.576330179999999</v>
      </c>
      <c r="E174" s="4">
        <v>2.71</v>
      </c>
      <c r="F174" s="4">
        <v>2.27</v>
      </c>
      <c r="G174" s="4">
        <v>1.88</v>
      </c>
      <c r="H174" s="4">
        <v>1.53</v>
      </c>
      <c r="I174" s="4">
        <v>1.22</v>
      </c>
    </row>
    <row r="175" spans="1:9" x14ac:dyDescent="0.15">
      <c r="A175" s="3" t="s">
        <v>326</v>
      </c>
      <c r="B175" s="3" t="s">
        <v>411</v>
      </c>
      <c r="C175" s="18">
        <v>2695.9023790000001</v>
      </c>
      <c r="D175" s="18">
        <v>40.54662682</v>
      </c>
      <c r="E175" s="4">
        <v>3.15</v>
      </c>
      <c r="F175" s="4">
        <v>2.72</v>
      </c>
      <c r="G175" s="4">
        <v>2.33</v>
      </c>
      <c r="H175" s="4">
        <v>1.98</v>
      </c>
      <c r="I175" s="4">
        <v>1.67</v>
      </c>
    </row>
    <row r="176" spans="1:9" x14ac:dyDescent="0.15">
      <c r="A176" s="3" t="s">
        <v>327</v>
      </c>
      <c r="B176" s="3" t="s">
        <v>411</v>
      </c>
      <c r="C176" s="18">
        <v>2723.5001539999998</v>
      </c>
      <c r="D176" s="18">
        <v>41.904504019999997</v>
      </c>
      <c r="E176" s="4">
        <v>3.02</v>
      </c>
      <c r="F176" s="4">
        <v>2.59</v>
      </c>
      <c r="G176" s="4">
        <v>2.2000000000000002</v>
      </c>
      <c r="H176" s="4">
        <v>1.86</v>
      </c>
      <c r="I176" s="4">
        <v>1.54</v>
      </c>
    </row>
    <row r="177" spans="1:9" x14ac:dyDescent="0.15">
      <c r="A177" s="3" t="s">
        <v>328</v>
      </c>
      <c r="B177" s="3" t="s">
        <v>411</v>
      </c>
      <c r="C177" s="18">
        <v>2747.7980779999998</v>
      </c>
      <c r="D177" s="18">
        <v>43.504238469999997</v>
      </c>
      <c r="E177" s="4">
        <v>2.84</v>
      </c>
      <c r="F177" s="4">
        <v>2.41</v>
      </c>
      <c r="G177" s="4">
        <v>2.02</v>
      </c>
      <c r="H177" s="4">
        <v>1.68</v>
      </c>
      <c r="I177" s="4">
        <v>1.37</v>
      </c>
    </row>
    <row r="178" spans="1:9" x14ac:dyDescent="0.15">
      <c r="A178" s="3" t="s">
        <v>329</v>
      </c>
      <c r="B178" s="3" t="s">
        <v>411</v>
      </c>
      <c r="C178" s="18">
        <v>2752.2074990000001</v>
      </c>
      <c r="D178" s="18">
        <v>45.668269420000001</v>
      </c>
      <c r="E178" s="4">
        <v>2.75</v>
      </c>
      <c r="F178" s="4">
        <v>2.2999999999999998</v>
      </c>
      <c r="G178" s="4">
        <v>1.91</v>
      </c>
      <c r="H178" s="4">
        <v>1.56</v>
      </c>
      <c r="I178" s="4">
        <v>1.25</v>
      </c>
    </row>
    <row r="179" spans="1:9" x14ac:dyDescent="0.15">
      <c r="A179" s="3" t="s">
        <v>330</v>
      </c>
      <c r="B179" s="3" t="s">
        <v>411</v>
      </c>
      <c r="C179" s="18">
        <v>2750.5605959999998</v>
      </c>
      <c r="D179" s="18">
        <v>47.833151839999999</v>
      </c>
      <c r="E179" s="4">
        <v>2.64</v>
      </c>
      <c r="F179" s="4">
        <v>2.19</v>
      </c>
      <c r="G179" s="4">
        <v>1.79</v>
      </c>
      <c r="H179" s="4">
        <v>1.44</v>
      </c>
      <c r="I179" s="4">
        <v>1.1200000000000001</v>
      </c>
    </row>
    <row r="180" spans="1:9" x14ac:dyDescent="0.15">
      <c r="A180" s="3" t="s">
        <v>331</v>
      </c>
      <c r="B180" s="3" t="s">
        <v>411</v>
      </c>
      <c r="C180" s="18">
        <v>2732.877571</v>
      </c>
      <c r="D180" s="18">
        <v>45.048993299999999</v>
      </c>
      <c r="E180" s="4">
        <v>2.76</v>
      </c>
      <c r="F180" s="4">
        <v>2.3199999999999998</v>
      </c>
      <c r="G180" s="4">
        <v>1.93</v>
      </c>
      <c r="H180" s="4">
        <v>1.58</v>
      </c>
      <c r="I180" s="4">
        <v>1.27</v>
      </c>
    </row>
    <row r="181" spans="1:9" x14ac:dyDescent="0.15">
      <c r="A181" s="3" t="s">
        <v>332</v>
      </c>
      <c r="B181" s="3" t="s">
        <v>411</v>
      </c>
      <c r="C181" s="18">
        <v>2710.3603509999998</v>
      </c>
      <c r="D181" s="18">
        <v>48.997206929999997</v>
      </c>
      <c r="E181" s="4">
        <v>2.67</v>
      </c>
      <c r="F181" s="4">
        <v>2.21</v>
      </c>
      <c r="G181" s="4">
        <v>1.81</v>
      </c>
      <c r="H181" s="4">
        <v>1.45</v>
      </c>
      <c r="I181" s="4">
        <v>1.1299999999999999</v>
      </c>
    </row>
    <row r="182" spans="1:9" x14ac:dyDescent="0.15">
      <c r="A182" s="3" t="s">
        <v>333</v>
      </c>
      <c r="B182" s="3" t="s">
        <v>411</v>
      </c>
      <c r="C182" s="18">
        <v>2722.2932129999999</v>
      </c>
      <c r="D182" s="18">
        <v>49.005019140000002</v>
      </c>
      <c r="E182" s="4">
        <v>2.5499999999999998</v>
      </c>
      <c r="F182" s="4">
        <v>2.1</v>
      </c>
      <c r="G182" s="4">
        <v>1.7</v>
      </c>
      <c r="H182" s="4">
        <v>1.35</v>
      </c>
      <c r="I182" s="4">
        <v>1.04</v>
      </c>
    </row>
    <row r="183" spans="1:9" x14ac:dyDescent="0.15">
      <c r="A183" s="3" t="s">
        <v>334</v>
      </c>
      <c r="B183" s="3" t="s">
        <v>411</v>
      </c>
      <c r="C183" s="18">
        <v>2736.0081249999998</v>
      </c>
      <c r="D183" s="18">
        <v>43.143693630000001</v>
      </c>
      <c r="E183" s="4">
        <v>2.85</v>
      </c>
      <c r="F183" s="4">
        <v>2.41</v>
      </c>
      <c r="G183" s="4">
        <v>2.02</v>
      </c>
      <c r="H183" s="4">
        <v>1.68</v>
      </c>
      <c r="I183" s="4">
        <v>1.37</v>
      </c>
    </row>
    <row r="184" spans="1:9" x14ac:dyDescent="0.15">
      <c r="A184" s="3" t="s">
        <v>335</v>
      </c>
      <c r="B184" s="3" t="s">
        <v>411</v>
      </c>
      <c r="C184" s="18">
        <v>2716.308407</v>
      </c>
      <c r="D184" s="18">
        <v>42.259658479999999</v>
      </c>
      <c r="E184" s="4">
        <v>2.99</v>
      </c>
      <c r="F184" s="4">
        <v>2.5499999999999998</v>
      </c>
      <c r="G184" s="4">
        <v>2.16</v>
      </c>
      <c r="H184" s="4">
        <v>1.81</v>
      </c>
      <c r="I184" s="4">
        <v>1.5</v>
      </c>
    </row>
    <row r="185" spans="1:9" x14ac:dyDescent="0.15">
      <c r="A185" s="3" t="s">
        <v>336</v>
      </c>
      <c r="B185" s="3" t="s">
        <v>411</v>
      </c>
      <c r="C185" s="18">
        <v>2733.4490540000002</v>
      </c>
      <c r="D185" s="18">
        <v>43.884601310000001</v>
      </c>
      <c r="E185" s="4">
        <v>2.82</v>
      </c>
      <c r="F185" s="4">
        <v>2.38</v>
      </c>
      <c r="G185" s="4">
        <v>1.99</v>
      </c>
      <c r="H185" s="4">
        <v>1.64</v>
      </c>
      <c r="I185" s="4">
        <v>1.33</v>
      </c>
    </row>
    <row r="186" spans="1:9" x14ac:dyDescent="0.15">
      <c r="A186" s="3" t="s">
        <v>337</v>
      </c>
      <c r="B186" s="3" t="s">
        <v>411</v>
      </c>
      <c r="C186" s="18">
        <v>2743.243434</v>
      </c>
      <c r="D186" s="18">
        <v>43.650838620000002</v>
      </c>
      <c r="E186" s="4">
        <v>2.79</v>
      </c>
      <c r="F186" s="4">
        <v>2.35</v>
      </c>
      <c r="G186" s="4">
        <v>1.96</v>
      </c>
      <c r="H186" s="4">
        <v>1.61</v>
      </c>
      <c r="I186" s="4">
        <v>1.3</v>
      </c>
    </row>
    <row r="187" spans="1:9" x14ac:dyDescent="0.15">
      <c r="A187" s="3" t="s">
        <v>338</v>
      </c>
      <c r="B187" s="3" t="s">
        <v>411</v>
      </c>
      <c r="C187" s="18">
        <v>2774.0293310000002</v>
      </c>
      <c r="D187" s="18">
        <v>47.525306550000003</v>
      </c>
      <c r="E187" s="4">
        <v>2.61</v>
      </c>
      <c r="F187" s="4">
        <v>2.16</v>
      </c>
      <c r="G187" s="4">
        <v>1.77</v>
      </c>
      <c r="H187" s="4">
        <v>1.42</v>
      </c>
      <c r="I187" s="4">
        <v>1.1000000000000001</v>
      </c>
    </row>
    <row r="188" spans="1:9" x14ac:dyDescent="0.15">
      <c r="A188" s="3" t="s">
        <v>339</v>
      </c>
      <c r="B188" s="3" t="s">
        <v>411</v>
      </c>
      <c r="C188" s="18">
        <v>2742.177647</v>
      </c>
      <c r="D188" s="18">
        <v>44.503178640000002</v>
      </c>
      <c r="E188" s="4">
        <v>2.83</v>
      </c>
      <c r="F188" s="4">
        <v>2.39</v>
      </c>
      <c r="G188" s="4">
        <v>2</v>
      </c>
      <c r="H188" s="4">
        <v>1.66</v>
      </c>
      <c r="I188" s="4">
        <v>1.34</v>
      </c>
    </row>
    <row r="189" spans="1:9" x14ac:dyDescent="0.15">
      <c r="A189" s="3" t="s">
        <v>340</v>
      </c>
      <c r="B189" s="3" t="s">
        <v>411</v>
      </c>
      <c r="C189" s="18">
        <v>2744.4452900000001</v>
      </c>
      <c r="D189" s="18">
        <v>44.865061179999998</v>
      </c>
      <c r="E189" s="4">
        <v>2.78</v>
      </c>
      <c r="F189" s="4">
        <v>2.35</v>
      </c>
      <c r="G189" s="4">
        <v>1.96</v>
      </c>
      <c r="H189" s="4">
        <v>1.61</v>
      </c>
      <c r="I189" s="4">
        <v>1.3</v>
      </c>
    </row>
    <row r="190" spans="1:9" x14ac:dyDescent="0.15">
      <c r="A190" s="3" t="s">
        <v>341</v>
      </c>
      <c r="B190" s="3" t="s">
        <v>411</v>
      </c>
      <c r="C190" s="18">
        <v>2765.484457</v>
      </c>
      <c r="D190" s="18">
        <v>51.466378140000003</v>
      </c>
      <c r="E190" s="4">
        <v>2.95</v>
      </c>
      <c r="F190" s="4">
        <v>2.42</v>
      </c>
      <c r="G190" s="4">
        <v>1.97</v>
      </c>
      <c r="H190" s="4">
        <v>1.57</v>
      </c>
      <c r="I190" s="4">
        <v>1.21</v>
      </c>
    </row>
    <row r="191" spans="1:9" x14ac:dyDescent="0.15">
      <c r="A191" s="3" t="s">
        <v>342</v>
      </c>
      <c r="B191" s="3" t="s">
        <v>411</v>
      </c>
      <c r="C191" s="18">
        <v>2742.5817240000001</v>
      </c>
      <c r="D191" s="18">
        <v>47.026437510000001</v>
      </c>
      <c r="E191" s="4">
        <v>2.71</v>
      </c>
      <c r="F191" s="4">
        <v>2.2599999999999998</v>
      </c>
      <c r="G191" s="4">
        <v>1.87</v>
      </c>
      <c r="H191" s="4">
        <v>1.52</v>
      </c>
      <c r="I191" s="4">
        <v>1.2</v>
      </c>
    </row>
    <row r="192" spans="1:9" x14ac:dyDescent="0.15">
      <c r="A192" s="3" t="s">
        <v>343</v>
      </c>
      <c r="B192" s="3" t="s">
        <v>411</v>
      </c>
      <c r="C192" s="18">
        <v>2724.1650380000001</v>
      </c>
      <c r="D192" s="18">
        <v>44.274693800000001</v>
      </c>
      <c r="E192" s="4">
        <v>2.75</v>
      </c>
      <c r="F192" s="4">
        <v>2.31</v>
      </c>
      <c r="G192" s="4">
        <v>1.92</v>
      </c>
      <c r="H192" s="4">
        <v>1.58</v>
      </c>
      <c r="I192" s="4">
        <v>1.27</v>
      </c>
    </row>
    <row r="193" spans="1:9" x14ac:dyDescent="0.15">
      <c r="A193" s="3" t="s">
        <v>344</v>
      </c>
      <c r="B193" s="3" t="s">
        <v>411</v>
      </c>
      <c r="C193" s="18">
        <v>2755.2885550000001</v>
      </c>
      <c r="D193" s="18">
        <v>44.44951949</v>
      </c>
      <c r="E193" s="4">
        <v>2.74</v>
      </c>
      <c r="F193" s="4">
        <v>2.31</v>
      </c>
      <c r="G193" s="4">
        <v>1.92</v>
      </c>
      <c r="H193" s="4">
        <v>1.58</v>
      </c>
      <c r="I193" s="4">
        <v>1.27</v>
      </c>
    </row>
    <row r="194" spans="1:9" x14ac:dyDescent="0.15">
      <c r="A194" s="3" t="s">
        <v>345</v>
      </c>
      <c r="B194" s="3" t="s">
        <v>411</v>
      </c>
      <c r="C194" s="18">
        <v>2736.5533879999998</v>
      </c>
      <c r="D194" s="18">
        <v>45.816764069999998</v>
      </c>
      <c r="E194" s="4">
        <v>2.68</v>
      </c>
      <c r="F194" s="4">
        <v>2.2400000000000002</v>
      </c>
      <c r="G194" s="4">
        <v>1.85</v>
      </c>
      <c r="H194" s="4">
        <v>1.5</v>
      </c>
      <c r="I194" s="4">
        <v>1.19</v>
      </c>
    </row>
    <row r="195" spans="1:9" x14ac:dyDescent="0.15">
      <c r="A195" s="3" t="s">
        <v>346</v>
      </c>
      <c r="B195" s="3" t="s">
        <v>411</v>
      </c>
      <c r="C195" s="18">
        <v>2746.766674</v>
      </c>
      <c r="D195" s="18">
        <v>44.215566119999998</v>
      </c>
      <c r="E195" s="4">
        <v>2.83</v>
      </c>
      <c r="F195" s="4">
        <v>2.39</v>
      </c>
      <c r="G195" s="4">
        <v>2</v>
      </c>
      <c r="H195" s="4">
        <v>1.65</v>
      </c>
      <c r="I195" s="4">
        <v>1.34</v>
      </c>
    </row>
    <row r="196" spans="1:9" x14ac:dyDescent="0.15">
      <c r="A196" s="3" t="s">
        <v>347</v>
      </c>
      <c r="B196" s="3" t="s">
        <v>411</v>
      </c>
      <c r="C196" s="18">
        <v>2736.209957</v>
      </c>
      <c r="D196" s="18">
        <v>51.142648870000002</v>
      </c>
      <c r="E196" s="4">
        <v>2.71</v>
      </c>
      <c r="F196" s="4">
        <v>2.2200000000000002</v>
      </c>
      <c r="G196" s="4">
        <v>1.79</v>
      </c>
      <c r="H196" s="4">
        <v>1.41</v>
      </c>
      <c r="I196" s="4">
        <v>1.07</v>
      </c>
    </row>
    <row r="197" spans="1:9" x14ac:dyDescent="0.15">
      <c r="A197" s="3" t="s">
        <v>348</v>
      </c>
      <c r="B197" s="3" t="s">
        <v>411</v>
      </c>
      <c r="C197" s="18">
        <v>2736.5606560000001</v>
      </c>
      <c r="D197" s="18">
        <v>43.72947774</v>
      </c>
      <c r="E197" s="4">
        <v>2.91</v>
      </c>
      <c r="F197" s="4">
        <v>2.46</v>
      </c>
      <c r="G197" s="4">
        <v>2.0699999999999998</v>
      </c>
      <c r="H197" s="4">
        <v>1.72</v>
      </c>
      <c r="I197" s="4">
        <v>1.4</v>
      </c>
    </row>
    <row r="198" spans="1:9" x14ac:dyDescent="0.15">
      <c r="A198" s="3" t="s">
        <v>349</v>
      </c>
      <c r="B198" s="3" t="s">
        <v>411</v>
      </c>
      <c r="C198" s="18">
        <v>2728.1129780000001</v>
      </c>
      <c r="D198" s="18">
        <v>43.500030809999998</v>
      </c>
      <c r="E198" s="4">
        <v>2.87</v>
      </c>
      <c r="F198" s="4">
        <v>2.4300000000000002</v>
      </c>
      <c r="G198" s="4">
        <v>2.04</v>
      </c>
      <c r="H198" s="4">
        <v>1.69</v>
      </c>
      <c r="I198" s="4">
        <v>1.37</v>
      </c>
    </row>
    <row r="199" spans="1:9" x14ac:dyDescent="0.15">
      <c r="A199" s="3" t="s">
        <v>350</v>
      </c>
      <c r="B199" s="3" t="s">
        <v>411</v>
      </c>
      <c r="C199" s="18">
        <v>2746.089391</v>
      </c>
      <c r="D199" s="18">
        <v>44.272423230000001</v>
      </c>
      <c r="E199" s="4">
        <v>2.85</v>
      </c>
      <c r="F199" s="4">
        <v>2.4</v>
      </c>
      <c r="G199" s="4">
        <v>2.0099999999999998</v>
      </c>
      <c r="H199" s="4">
        <v>1.66</v>
      </c>
      <c r="I199" s="4">
        <v>1.34</v>
      </c>
    </row>
    <row r="200" spans="1:9" x14ac:dyDescent="0.15">
      <c r="A200" s="3" t="s">
        <v>351</v>
      </c>
      <c r="B200" s="3" t="s">
        <v>411</v>
      </c>
      <c r="C200" s="18">
        <v>2721.0395779999999</v>
      </c>
      <c r="D200" s="18">
        <v>43.512588829999999</v>
      </c>
      <c r="E200" s="4">
        <v>2.92</v>
      </c>
      <c r="F200" s="4">
        <v>2.48</v>
      </c>
      <c r="G200" s="4">
        <v>2.08</v>
      </c>
      <c r="H200" s="4">
        <v>1.73</v>
      </c>
      <c r="I200" s="4">
        <v>1.42</v>
      </c>
    </row>
    <row r="201" spans="1:9" x14ac:dyDescent="0.15">
      <c r="A201" s="3" t="s">
        <v>352</v>
      </c>
      <c r="B201" s="3" t="s">
        <v>411</v>
      </c>
      <c r="C201" s="18">
        <v>2743.1110720000001</v>
      </c>
      <c r="D201" s="18">
        <v>44.89254665</v>
      </c>
      <c r="E201" s="4">
        <v>2.87</v>
      </c>
      <c r="F201" s="4">
        <v>2.4300000000000002</v>
      </c>
      <c r="G201" s="4">
        <v>2.0299999999999998</v>
      </c>
      <c r="H201" s="4">
        <v>1.67</v>
      </c>
      <c r="I201" s="4">
        <v>1.35</v>
      </c>
    </row>
    <row r="202" spans="1:9" x14ac:dyDescent="0.15">
      <c r="A202" s="3" t="s">
        <v>353</v>
      </c>
      <c r="B202" s="3" t="s">
        <v>411</v>
      </c>
      <c r="C202" s="18">
        <v>2756.195577</v>
      </c>
      <c r="D202" s="18">
        <v>46.012599340000001</v>
      </c>
      <c r="E202" s="4">
        <v>2.72</v>
      </c>
      <c r="F202" s="4">
        <v>2.2799999999999998</v>
      </c>
      <c r="G202" s="4">
        <v>1.88</v>
      </c>
      <c r="H202" s="4">
        <v>1.53</v>
      </c>
      <c r="I202" s="4">
        <v>1.21</v>
      </c>
    </row>
    <row r="203" spans="1:9" x14ac:dyDescent="0.15">
      <c r="A203" s="3" t="s">
        <v>354</v>
      </c>
      <c r="B203" s="3" t="s">
        <v>411</v>
      </c>
      <c r="C203" s="18">
        <v>2731.4146049999999</v>
      </c>
      <c r="D203" s="18">
        <v>43.201843009999997</v>
      </c>
      <c r="E203" s="4">
        <v>2.87</v>
      </c>
      <c r="F203" s="4">
        <v>2.4300000000000002</v>
      </c>
      <c r="G203" s="4">
        <v>2.04</v>
      </c>
      <c r="H203" s="4">
        <v>1.69</v>
      </c>
      <c r="I203" s="4">
        <v>1.38</v>
      </c>
    </row>
    <row r="204" spans="1:9" x14ac:dyDescent="0.15">
      <c r="A204" s="3" t="s">
        <v>355</v>
      </c>
      <c r="B204" s="3" t="s">
        <v>411</v>
      </c>
      <c r="C204" s="18">
        <v>2751.3867570000002</v>
      </c>
      <c r="D204" s="18">
        <v>46.268502089999998</v>
      </c>
      <c r="E204" s="4">
        <v>2.72</v>
      </c>
      <c r="F204" s="4">
        <v>2.27</v>
      </c>
      <c r="G204" s="4">
        <v>1.87</v>
      </c>
      <c r="H204" s="4">
        <v>1.52</v>
      </c>
      <c r="I204" s="4">
        <v>1.2</v>
      </c>
    </row>
    <row r="205" spans="1:9" x14ac:dyDescent="0.15">
      <c r="A205" s="3" t="s">
        <v>356</v>
      </c>
      <c r="B205" s="3" t="s">
        <v>411</v>
      </c>
      <c r="C205" s="18">
        <v>2729.0703010000002</v>
      </c>
      <c r="D205" s="18">
        <v>46.156775269999997</v>
      </c>
      <c r="E205" s="4">
        <v>2.81</v>
      </c>
      <c r="F205" s="4">
        <v>2.36</v>
      </c>
      <c r="G205" s="4">
        <v>1.96</v>
      </c>
      <c r="H205" s="4">
        <v>1.6</v>
      </c>
      <c r="I205" s="4">
        <v>1.28</v>
      </c>
    </row>
    <row r="206" spans="1:9" x14ac:dyDescent="0.15">
      <c r="A206" s="3" t="s">
        <v>357</v>
      </c>
      <c r="B206" s="3" t="s">
        <v>411</v>
      </c>
      <c r="C206" s="18">
        <v>2744.9219189999999</v>
      </c>
      <c r="D206" s="18">
        <v>44.64836038</v>
      </c>
      <c r="E206" s="4">
        <v>2.86</v>
      </c>
      <c r="F206" s="4">
        <v>2.41</v>
      </c>
      <c r="G206" s="4">
        <v>2.0099999999999998</v>
      </c>
      <c r="H206" s="4">
        <v>1.66</v>
      </c>
      <c r="I206" s="4">
        <v>1.34</v>
      </c>
    </row>
    <row r="207" spans="1:9" x14ac:dyDescent="0.15">
      <c r="A207" s="3" t="s">
        <v>358</v>
      </c>
      <c r="B207" s="3" t="s">
        <v>411</v>
      </c>
      <c r="C207" s="18">
        <v>2746.645266</v>
      </c>
      <c r="D207" s="18">
        <v>46.511840800000002</v>
      </c>
      <c r="E207" s="4">
        <v>2.73</v>
      </c>
      <c r="F207" s="4">
        <v>2.2799999999999998</v>
      </c>
      <c r="G207" s="4">
        <v>1.88</v>
      </c>
      <c r="H207" s="4">
        <v>1.52</v>
      </c>
      <c r="I207" s="4">
        <v>1.21</v>
      </c>
    </row>
    <row r="208" spans="1:9" x14ac:dyDescent="0.15">
      <c r="A208" s="3" t="s">
        <v>359</v>
      </c>
      <c r="B208" s="3" t="s">
        <v>411</v>
      </c>
      <c r="C208" s="18">
        <v>2740.908696</v>
      </c>
      <c r="D208" s="18">
        <v>43.338500590000002</v>
      </c>
      <c r="E208" s="4">
        <v>2.93</v>
      </c>
      <c r="F208" s="4">
        <v>2.48</v>
      </c>
      <c r="G208" s="4">
        <v>2.09</v>
      </c>
      <c r="H208" s="4">
        <v>1.74</v>
      </c>
      <c r="I208" s="4">
        <v>1.42</v>
      </c>
    </row>
    <row r="209" spans="1:9" x14ac:dyDescent="0.15">
      <c r="A209" s="3" t="s">
        <v>360</v>
      </c>
      <c r="B209" s="3" t="s">
        <v>411</v>
      </c>
      <c r="C209" s="18">
        <v>2737.6316120000001</v>
      </c>
      <c r="D209" s="18">
        <v>44.524548490000001</v>
      </c>
      <c r="E209" s="4">
        <v>2.79</v>
      </c>
      <c r="F209" s="4">
        <v>2.35</v>
      </c>
      <c r="G209" s="4">
        <v>1.96</v>
      </c>
      <c r="H209" s="4">
        <v>1.61</v>
      </c>
      <c r="I209" s="4">
        <v>1.29</v>
      </c>
    </row>
    <row r="210" spans="1:9" x14ac:dyDescent="0.15">
      <c r="A210" s="3" t="s">
        <v>361</v>
      </c>
      <c r="B210" s="3" t="s">
        <v>411</v>
      </c>
      <c r="C210" s="18">
        <v>2728.897461</v>
      </c>
      <c r="D210" s="18">
        <v>43.618914799999999</v>
      </c>
      <c r="E210" s="4">
        <v>2.92</v>
      </c>
      <c r="F210" s="4">
        <v>2.4700000000000002</v>
      </c>
      <c r="G210" s="4">
        <v>2.08</v>
      </c>
      <c r="H210" s="4">
        <v>1.73</v>
      </c>
      <c r="I210" s="4">
        <v>1.41</v>
      </c>
    </row>
    <row r="211" spans="1:9" x14ac:dyDescent="0.15">
      <c r="A211" s="3" t="s">
        <v>362</v>
      </c>
      <c r="B211" s="3" t="s">
        <v>411</v>
      </c>
      <c r="C211" s="18">
        <v>2736.5610179999999</v>
      </c>
      <c r="D211" s="18">
        <v>48.03925606</v>
      </c>
      <c r="E211" s="4">
        <v>2.65</v>
      </c>
      <c r="F211" s="4">
        <v>2.19</v>
      </c>
      <c r="G211" s="4">
        <v>1.79</v>
      </c>
      <c r="H211" s="4">
        <v>1.44</v>
      </c>
      <c r="I211" s="4">
        <v>1.1200000000000001</v>
      </c>
    </row>
    <row r="212" spans="1:9" x14ac:dyDescent="0.15">
      <c r="A212" s="3" t="s">
        <v>363</v>
      </c>
      <c r="B212" s="3" t="s">
        <v>411</v>
      </c>
      <c r="C212" s="18">
        <v>2718.29522</v>
      </c>
      <c r="D212" s="18">
        <v>42.31254964</v>
      </c>
      <c r="E212" s="4">
        <v>3.1</v>
      </c>
      <c r="F212" s="4">
        <v>2.65</v>
      </c>
      <c r="G212" s="4">
        <v>2.25</v>
      </c>
      <c r="H212" s="4">
        <v>1.9</v>
      </c>
      <c r="I212" s="4">
        <v>1.58</v>
      </c>
    </row>
    <row r="213" spans="1:9" x14ac:dyDescent="0.15">
      <c r="A213" s="3" t="s">
        <v>364</v>
      </c>
      <c r="B213" s="3" t="s">
        <v>411</v>
      </c>
      <c r="C213" s="18">
        <v>2690.0168819999999</v>
      </c>
      <c r="D213" s="18">
        <v>37.136780629999997</v>
      </c>
      <c r="E213" s="4">
        <v>3.38</v>
      </c>
      <c r="F213" s="4">
        <v>2.93</v>
      </c>
      <c r="G213" s="4">
        <v>2.54</v>
      </c>
      <c r="H213" s="4">
        <v>2.1800000000000002</v>
      </c>
      <c r="I213" s="4">
        <v>1.86</v>
      </c>
    </row>
    <row r="214" spans="1:9" x14ac:dyDescent="0.15">
      <c r="A214" s="3" t="s">
        <v>365</v>
      </c>
      <c r="B214" s="3" t="s">
        <v>411</v>
      </c>
      <c r="C214" s="18">
        <v>2747.7037310000001</v>
      </c>
      <c r="D214" s="18">
        <v>42.497205940000001</v>
      </c>
      <c r="E214" s="4">
        <v>2.92</v>
      </c>
      <c r="F214" s="4">
        <v>2.48</v>
      </c>
      <c r="G214" s="4">
        <v>2.08</v>
      </c>
      <c r="H214" s="4">
        <v>1.73</v>
      </c>
      <c r="I214" s="4">
        <v>1.41</v>
      </c>
    </row>
    <row r="215" spans="1:9" x14ac:dyDescent="0.15">
      <c r="A215" s="3" t="s">
        <v>366</v>
      </c>
      <c r="B215" s="3" t="s">
        <v>411</v>
      </c>
      <c r="C215" s="18">
        <v>2729.4060089999998</v>
      </c>
      <c r="D215" s="18">
        <v>38.792397899999997</v>
      </c>
      <c r="E215" s="4">
        <v>3.17</v>
      </c>
      <c r="F215" s="4">
        <v>2.73</v>
      </c>
      <c r="G215" s="4">
        <v>2.33</v>
      </c>
      <c r="H215" s="4">
        <v>1.97</v>
      </c>
      <c r="I215" s="4">
        <v>1.65</v>
      </c>
    </row>
    <row r="216" spans="1:9" x14ac:dyDescent="0.15">
      <c r="A216" s="3" t="s">
        <v>367</v>
      </c>
      <c r="B216" s="3" t="s">
        <v>411</v>
      </c>
      <c r="C216" s="18">
        <v>2722.8817239999998</v>
      </c>
      <c r="D216" s="18">
        <v>39.889925429999998</v>
      </c>
      <c r="E216" s="4">
        <v>3</v>
      </c>
      <c r="F216" s="4">
        <v>2.5499999999999998</v>
      </c>
      <c r="G216" s="4">
        <v>2.16</v>
      </c>
      <c r="H216" s="4">
        <v>1.8</v>
      </c>
      <c r="I216" s="4">
        <v>1.49</v>
      </c>
    </row>
    <row r="217" spans="1:9" x14ac:dyDescent="0.15">
      <c r="A217" s="3" t="s">
        <v>368</v>
      </c>
      <c r="B217" s="3" t="s">
        <v>411</v>
      </c>
      <c r="C217" s="18">
        <v>2727.2306950000002</v>
      </c>
      <c r="D217" s="18">
        <v>42.86098956</v>
      </c>
      <c r="E217" s="4">
        <v>2.93</v>
      </c>
      <c r="F217" s="4">
        <v>2.4900000000000002</v>
      </c>
      <c r="G217" s="4">
        <v>2.1</v>
      </c>
      <c r="H217" s="4">
        <v>1.75</v>
      </c>
      <c r="I217" s="4">
        <v>1.43</v>
      </c>
    </row>
    <row r="218" spans="1:9" x14ac:dyDescent="0.15">
      <c r="A218" s="3" t="s">
        <v>369</v>
      </c>
      <c r="B218" s="3" t="s">
        <v>411</v>
      </c>
      <c r="C218" s="18">
        <v>2712.30431</v>
      </c>
      <c r="D218" s="18">
        <v>40.441309510000004</v>
      </c>
      <c r="E218" s="4">
        <v>3.23</v>
      </c>
      <c r="F218" s="4">
        <v>2.78</v>
      </c>
      <c r="G218" s="4">
        <v>2.38</v>
      </c>
      <c r="H218" s="4">
        <v>2.02</v>
      </c>
      <c r="I218" s="4">
        <v>1.7</v>
      </c>
    </row>
    <row r="219" spans="1:9" x14ac:dyDescent="0.15">
      <c r="A219" s="3" t="s">
        <v>370</v>
      </c>
      <c r="B219" s="3" t="s">
        <v>411</v>
      </c>
      <c r="C219" s="18">
        <v>2787.3637720000002</v>
      </c>
      <c r="D219" s="18">
        <v>44.904585429999997</v>
      </c>
      <c r="E219" s="4">
        <v>2.66</v>
      </c>
      <c r="F219" s="4">
        <v>2.2200000000000002</v>
      </c>
      <c r="G219" s="4">
        <v>1.83</v>
      </c>
      <c r="H219" s="4">
        <v>1.48</v>
      </c>
      <c r="I219" s="4">
        <v>1.17</v>
      </c>
    </row>
    <row r="220" spans="1:9" x14ac:dyDescent="0.15">
      <c r="A220" s="3" t="s">
        <v>371</v>
      </c>
      <c r="B220" s="3" t="s">
        <v>411</v>
      </c>
      <c r="C220" s="18">
        <v>2724.756347</v>
      </c>
      <c r="D220" s="18">
        <v>41.955797250000003</v>
      </c>
      <c r="E220" s="4">
        <v>3</v>
      </c>
      <c r="F220" s="4">
        <v>2.56</v>
      </c>
      <c r="G220" s="4">
        <v>2.17</v>
      </c>
      <c r="H220" s="4">
        <v>1.82</v>
      </c>
      <c r="I220" s="4">
        <v>1.5</v>
      </c>
    </row>
    <row r="221" spans="1:9" x14ac:dyDescent="0.15">
      <c r="A221" s="3" t="s">
        <v>372</v>
      </c>
      <c r="B221" s="3" t="s">
        <v>411</v>
      </c>
      <c r="C221" s="18">
        <v>2756.7883940000002</v>
      </c>
      <c r="D221" s="18">
        <v>44.543848820000001</v>
      </c>
      <c r="E221" s="4">
        <v>2.79</v>
      </c>
      <c r="F221" s="4">
        <v>2.35</v>
      </c>
      <c r="G221" s="4">
        <v>1.96</v>
      </c>
      <c r="H221" s="4">
        <v>1.61</v>
      </c>
      <c r="I221" s="4">
        <v>1.3</v>
      </c>
    </row>
    <row r="222" spans="1:9" x14ac:dyDescent="0.15">
      <c r="A222" s="3" t="s">
        <v>373</v>
      </c>
      <c r="B222" s="3" t="s">
        <v>411</v>
      </c>
      <c r="C222" s="18">
        <v>2749.9720189999998</v>
      </c>
      <c r="D222" s="18">
        <v>43.570482949999999</v>
      </c>
      <c r="E222" s="4">
        <v>2.89</v>
      </c>
      <c r="F222" s="4">
        <v>2.4500000000000002</v>
      </c>
      <c r="G222" s="4">
        <v>2.06</v>
      </c>
      <c r="H222" s="4">
        <v>1.7</v>
      </c>
      <c r="I222" s="4">
        <v>1.39</v>
      </c>
    </row>
    <row r="223" spans="1:9" x14ac:dyDescent="0.15">
      <c r="A223" s="3" t="s">
        <v>18</v>
      </c>
      <c r="B223" s="3" t="s">
        <v>388</v>
      </c>
      <c r="C223" s="18">
        <v>2668.9652219999998</v>
      </c>
      <c r="D223" s="18">
        <v>39.048002879999999</v>
      </c>
      <c r="E223" s="4">
        <v>3.24</v>
      </c>
      <c r="F223" s="4">
        <v>2.81</v>
      </c>
      <c r="G223" s="4">
        <v>2.4300000000000002</v>
      </c>
      <c r="H223" s="4">
        <v>2.08</v>
      </c>
      <c r="I223" s="4">
        <v>1.77</v>
      </c>
    </row>
    <row r="224" spans="1:9" x14ac:dyDescent="0.15">
      <c r="A224" s="3" t="s">
        <v>21</v>
      </c>
      <c r="B224" s="3" t="s">
        <v>388</v>
      </c>
      <c r="C224" s="18">
        <v>2726.9775639999998</v>
      </c>
      <c r="D224" s="18">
        <v>42.929396130000001</v>
      </c>
      <c r="E224" s="4">
        <v>2.89</v>
      </c>
      <c r="F224" s="4">
        <v>2.4500000000000002</v>
      </c>
      <c r="G224" s="4">
        <v>2.0699999999999998</v>
      </c>
      <c r="H224" s="4">
        <v>1.72</v>
      </c>
      <c r="I224" s="4">
        <v>1.41</v>
      </c>
    </row>
    <row r="225" spans="1:9" x14ac:dyDescent="0.15">
      <c r="A225" s="3" t="s">
        <v>22</v>
      </c>
      <c r="B225" s="3" t="s">
        <v>388</v>
      </c>
      <c r="C225" s="18">
        <v>2747.520845</v>
      </c>
      <c r="D225" s="18">
        <v>43.816398990000003</v>
      </c>
      <c r="E225" s="4">
        <v>2.9</v>
      </c>
      <c r="F225" s="4">
        <v>2.46</v>
      </c>
      <c r="G225" s="4">
        <v>2.06</v>
      </c>
      <c r="H225" s="4">
        <v>1.71</v>
      </c>
      <c r="I225" s="4">
        <v>1.39</v>
      </c>
    </row>
    <row r="226" spans="1:9" x14ac:dyDescent="0.15">
      <c r="A226" s="3" t="s">
        <v>23</v>
      </c>
      <c r="B226" s="3" t="s">
        <v>388</v>
      </c>
      <c r="C226" s="18">
        <v>2714.463647</v>
      </c>
      <c r="D226" s="18">
        <v>41.887827280000003</v>
      </c>
      <c r="E226" s="4">
        <v>2.99</v>
      </c>
      <c r="F226" s="4">
        <v>2.56</v>
      </c>
      <c r="G226" s="4">
        <v>2.17</v>
      </c>
      <c r="H226" s="4">
        <v>1.82</v>
      </c>
      <c r="I226" s="4">
        <v>1.51</v>
      </c>
    </row>
    <row r="227" spans="1:9" x14ac:dyDescent="0.15">
      <c r="A227" s="3" t="s">
        <v>24</v>
      </c>
      <c r="B227" s="3" t="s">
        <v>388</v>
      </c>
      <c r="C227" s="18">
        <v>2734.4423590000001</v>
      </c>
      <c r="D227" s="18">
        <v>43.406359279999997</v>
      </c>
      <c r="E227" s="4">
        <v>2.9</v>
      </c>
      <c r="F227" s="4">
        <v>2.46</v>
      </c>
      <c r="G227" s="4">
        <v>2.0699999999999998</v>
      </c>
      <c r="H227" s="4">
        <v>1.72</v>
      </c>
      <c r="I227" s="4">
        <v>1.4</v>
      </c>
    </row>
    <row r="228" spans="1:9" x14ac:dyDescent="0.15">
      <c r="A228" s="3" t="s">
        <v>25</v>
      </c>
      <c r="B228" s="3" t="s">
        <v>388</v>
      </c>
      <c r="C228" s="18">
        <v>2719.937684</v>
      </c>
      <c r="D228" s="18"/>
      <c r="E228" s="4">
        <v>2.99</v>
      </c>
      <c r="F228" s="4">
        <v>2.5499999999999998</v>
      </c>
      <c r="G228" s="4">
        <v>2.17</v>
      </c>
      <c r="H228" s="4">
        <v>1.82</v>
      </c>
      <c r="I228" s="4">
        <v>1.5</v>
      </c>
    </row>
    <row r="229" spans="1:9" x14ac:dyDescent="0.15">
      <c r="A229" s="3" t="s">
        <v>26</v>
      </c>
      <c r="B229" s="3" t="s">
        <v>388</v>
      </c>
      <c r="C229" s="18">
        <v>2745.3255250000002</v>
      </c>
      <c r="D229" s="18"/>
      <c r="E229" s="4">
        <v>2.88</v>
      </c>
      <c r="F229" s="4">
        <v>2.4300000000000002</v>
      </c>
      <c r="G229" s="4">
        <v>2.0299999999999998</v>
      </c>
      <c r="H229" s="4">
        <v>1.68</v>
      </c>
      <c r="I229" s="4">
        <v>1.36</v>
      </c>
    </row>
    <row r="230" spans="1:9" x14ac:dyDescent="0.15">
      <c r="A230" s="3" t="s">
        <v>27</v>
      </c>
      <c r="B230" s="3" t="s">
        <v>388</v>
      </c>
      <c r="C230" s="18">
        <v>2746.6204769999999</v>
      </c>
      <c r="D230" s="18"/>
      <c r="E230" s="4">
        <v>2.87</v>
      </c>
      <c r="F230" s="4">
        <v>2.4300000000000002</v>
      </c>
      <c r="G230" s="4">
        <v>2.0299999999999998</v>
      </c>
      <c r="H230" s="4">
        <v>1.68</v>
      </c>
      <c r="I230" s="4">
        <v>1.37</v>
      </c>
    </row>
    <row r="231" spans="1:9" x14ac:dyDescent="0.15">
      <c r="A231" s="3" t="s">
        <v>28</v>
      </c>
      <c r="B231" s="3" t="s">
        <v>388</v>
      </c>
      <c r="C231" s="18">
        <v>2717.0449699999999</v>
      </c>
      <c r="D231" s="18"/>
      <c r="E231" s="4">
        <v>3.01</v>
      </c>
      <c r="F231" s="4">
        <v>2.58</v>
      </c>
      <c r="G231" s="4">
        <v>2.19</v>
      </c>
      <c r="H231" s="4">
        <v>1.84</v>
      </c>
      <c r="I231" s="4">
        <v>1.53</v>
      </c>
    </row>
    <row r="232" spans="1:9" x14ac:dyDescent="0.15">
      <c r="A232" s="3" t="s">
        <v>29</v>
      </c>
      <c r="B232" s="3" t="s">
        <v>388</v>
      </c>
      <c r="C232" s="18">
        <v>2735.4641099999999</v>
      </c>
      <c r="D232" s="18"/>
      <c r="E232" s="4">
        <v>2.87</v>
      </c>
      <c r="F232" s="4">
        <v>2.44</v>
      </c>
      <c r="G232" s="4">
        <v>2.0499999999999998</v>
      </c>
      <c r="H232" s="4">
        <v>1.71</v>
      </c>
      <c r="I232" s="4">
        <v>1.39</v>
      </c>
    </row>
    <row r="233" spans="1:9" x14ac:dyDescent="0.15">
      <c r="A233" s="3" t="s">
        <v>30</v>
      </c>
      <c r="B233" s="3" t="s">
        <v>388</v>
      </c>
      <c r="C233" s="18">
        <v>2742.488519</v>
      </c>
      <c r="D233" s="18"/>
      <c r="E233" s="4">
        <v>2.88</v>
      </c>
      <c r="F233" s="4">
        <v>2.44</v>
      </c>
      <c r="G233" s="4">
        <v>2.0499999999999998</v>
      </c>
      <c r="H233" s="4">
        <v>1.7</v>
      </c>
      <c r="I233" s="4">
        <v>1.38</v>
      </c>
    </row>
    <row r="234" spans="1:9" x14ac:dyDescent="0.15">
      <c r="A234" s="3" t="s">
        <v>31</v>
      </c>
      <c r="B234" s="3" t="s">
        <v>388</v>
      </c>
      <c r="C234" s="18">
        <v>2739.9399020000001</v>
      </c>
      <c r="D234" s="18"/>
      <c r="E234" s="4">
        <v>2.9</v>
      </c>
      <c r="F234" s="4">
        <v>2.4700000000000002</v>
      </c>
      <c r="G234" s="4">
        <v>2.08</v>
      </c>
      <c r="H234" s="4">
        <v>1.73</v>
      </c>
      <c r="I234" s="4">
        <v>1.42</v>
      </c>
    </row>
    <row r="235" spans="1:9" x14ac:dyDescent="0.15">
      <c r="A235" s="3" t="s">
        <v>32</v>
      </c>
      <c r="B235" s="3" t="s">
        <v>388</v>
      </c>
      <c r="C235" s="18">
        <v>2705.754426</v>
      </c>
      <c r="D235" s="18"/>
      <c r="E235" s="4">
        <v>3.12</v>
      </c>
      <c r="F235" s="4">
        <v>2.68</v>
      </c>
      <c r="G235" s="4">
        <v>2.29</v>
      </c>
      <c r="H235" s="4">
        <v>1.94</v>
      </c>
      <c r="I235" s="4">
        <v>1.62</v>
      </c>
    </row>
    <row r="236" spans="1:9" x14ac:dyDescent="0.15">
      <c r="A236" s="3" t="s">
        <v>33</v>
      </c>
      <c r="B236" s="3" t="s">
        <v>388</v>
      </c>
      <c r="C236" s="18">
        <v>2703.3640679999999</v>
      </c>
      <c r="D236" s="18"/>
      <c r="E236" s="4">
        <v>3.1</v>
      </c>
      <c r="F236" s="4">
        <v>2.66</v>
      </c>
      <c r="G236" s="4">
        <v>2.27</v>
      </c>
      <c r="H236" s="4">
        <v>1.92</v>
      </c>
      <c r="I236" s="4">
        <v>1.61</v>
      </c>
    </row>
    <row r="237" spans="1:9" x14ac:dyDescent="0.15">
      <c r="A237" s="3" t="s">
        <v>34</v>
      </c>
      <c r="B237" s="3" t="s">
        <v>388</v>
      </c>
      <c r="C237" s="18">
        <v>2721.5170600000001</v>
      </c>
      <c r="D237" s="18"/>
      <c r="E237" s="4">
        <v>2.96</v>
      </c>
      <c r="F237" s="4">
        <v>2.52</v>
      </c>
      <c r="G237" s="4">
        <v>2.14</v>
      </c>
      <c r="H237" s="4">
        <v>1.79</v>
      </c>
      <c r="I237" s="4">
        <v>1.48</v>
      </c>
    </row>
    <row r="238" spans="1:9" x14ac:dyDescent="0.15">
      <c r="A238" s="3" t="s">
        <v>35</v>
      </c>
      <c r="B238" s="3" t="s">
        <v>388</v>
      </c>
      <c r="C238" s="18">
        <v>2722.2077509999999</v>
      </c>
      <c r="D238" s="18"/>
      <c r="E238" s="4">
        <v>3.01</v>
      </c>
      <c r="F238" s="4">
        <v>2.57</v>
      </c>
      <c r="G238" s="4">
        <v>2.1800000000000002</v>
      </c>
      <c r="H238" s="4">
        <v>1.83</v>
      </c>
      <c r="I238" s="4">
        <v>1.51</v>
      </c>
    </row>
    <row r="239" spans="1:9" x14ac:dyDescent="0.15">
      <c r="A239" s="3" t="s">
        <v>36</v>
      </c>
      <c r="B239" s="3" t="s">
        <v>388</v>
      </c>
      <c r="C239" s="18">
        <v>2721.944712</v>
      </c>
      <c r="D239" s="18"/>
      <c r="E239" s="4">
        <v>3.04</v>
      </c>
      <c r="F239" s="4">
        <v>2.6</v>
      </c>
      <c r="G239" s="4">
        <v>2.21</v>
      </c>
      <c r="H239" s="4">
        <v>1.86</v>
      </c>
      <c r="I239" s="4">
        <v>1.54</v>
      </c>
    </row>
    <row r="240" spans="1:9" x14ac:dyDescent="0.15">
      <c r="A240" s="3" t="s">
        <v>37</v>
      </c>
      <c r="B240" s="3" t="s">
        <v>388</v>
      </c>
      <c r="C240" s="18">
        <v>2727.0709780000002</v>
      </c>
      <c r="D240" s="18"/>
      <c r="E240" s="4">
        <v>2.91</v>
      </c>
      <c r="F240" s="4">
        <v>2.4700000000000002</v>
      </c>
      <c r="G240" s="4">
        <v>2.08</v>
      </c>
      <c r="H240" s="4">
        <v>1.73</v>
      </c>
      <c r="I240" s="4">
        <v>1.42</v>
      </c>
    </row>
    <row r="241" spans="1:9" ht="14" customHeight="1" x14ac:dyDescent="0.15">
      <c r="A241" s="3" t="s">
        <v>38</v>
      </c>
      <c r="B241" s="3" t="s">
        <v>388</v>
      </c>
      <c r="C241" s="18">
        <v>2740.678973</v>
      </c>
      <c r="D241" s="18"/>
      <c r="E241" s="4">
        <v>2.89</v>
      </c>
      <c r="F241" s="4">
        <v>2.4500000000000002</v>
      </c>
      <c r="G241" s="4">
        <v>2.06</v>
      </c>
      <c r="H241" s="4">
        <v>1.72</v>
      </c>
      <c r="I241" s="4">
        <v>1.4</v>
      </c>
    </row>
    <row r="242" spans="1:9" x14ac:dyDescent="0.15">
      <c r="A242" s="3" t="s">
        <v>39</v>
      </c>
      <c r="B242" s="3" t="s">
        <v>388</v>
      </c>
      <c r="C242" s="18">
        <v>2745.6889209999999</v>
      </c>
      <c r="D242" s="18"/>
      <c r="E242" s="4">
        <v>2.8</v>
      </c>
      <c r="F242" s="4">
        <v>2.35</v>
      </c>
      <c r="G242" s="4">
        <v>1.95</v>
      </c>
      <c r="H242" s="4">
        <v>1.6</v>
      </c>
      <c r="I242" s="4">
        <v>1.29</v>
      </c>
    </row>
    <row r="243" spans="1:9" x14ac:dyDescent="0.15">
      <c r="A243" s="3" t="s">
        <v>40</v>
      </c>
      <c r="B243" s="3" t="s">
        <v>388</v>
      </c>
      <c r="C243" s="18">
        <v>2744.5787350000001</v>
      </c>
      <c r="D243" s="18"/>
      <c r="E243" s="4">
        <v>2.9</v>
      </c>
      <c r="F243" s="4">
        <v>2.4700000000000002</v>
      </c>
      <c r="G243" s="4">
        <v>2.08</v>
      </c>
      <c r="H243" s="4">
        <v>1.73</v>
      </c>
      <c r="I243" s="4">
        <v>1.41</v>
      </c>
    </row>
    <row r="244" spans="1:9" x14ac:dyDescent="0.15">
      <c r="A244" s="3" t="s">
        <v>41</v>
      </c>
      <c r="B244" s="3" t="s">
        <v>388</v>
      </c>
      <c r="C244" s="18">
        <v>2726.1693930000001</v>
      </c>
      <c r="D244" s="18"/>
      <c r="E244" s="4">
        <v>2.91</v>
      </c>
      <c r="F244" s="4">
        <v>2.4700000000000002</v>
      </c>
      <c r="G244" s="4">
        <v>2.09</v>
      </c>
      <c r="H244" s="4">
        <v>1.74</v>
      </c>
      <c r="I244" s="4">
        <v>1.43</v>
      </c>
    </row>
    <row r="245" spans="1:9" x14ac:dyDescent="0.15">
      <c r="A245" s="3" t="s">
        <v>42</v>
      </c>
      <c r="B245" s="3" t="s">
        <v>388</v>
      </c>
      <c r="C245" s="18">
        <v>2750.6657279999999</v>
      </c>
      <c r="D245" s="18"/>
      <c r="E245" s="4">
        <v>2.83</v>
      </c>
      <c r="F245" s="4">
        <v>2.4</v>
      </c>
      <c r="G245" s="4">
        <v>2.0099999999999998</v>
      </c>
      <c r="H245" s="4">
        <v>1.66</v>
      </c>
      <c r="I245" s="4">
        <v>1.35</v>
      </c>
    </row>
    <row r="246" spans="1:9" x14ac:dyDescent="0.15">
      <c r="A246" s="3" t="s">
        <v>43</v>
      </c>
      <c r="B246" s="3" t="s">
        <v>388</v>
      </c>
      <c r="C246" s="18">
        <v>2738.957488</v>
      </c>
      <c r="D246" s="18"/>
      <c r="E246" s="4">
        <v>2.74</v>
      </c>
      <c r="F246" s="4">
        <v>2.2799999999999998</v>
      </c>
      <c r="G246" s="4">
        <v>1.88</v>
      </c>
      <c r="H246" s="4">
        <v>1.53</v>
      </c>
      <c r="I246" s="4">
        <v>1.21</v>
      </c>
    </row>
    <row r="247" spans="1:9" x14ac:dyDescent="0.15">
      <c r="A247" s="3" t="s">
        <v>45</v>
      </c>
      <c r="B247" s="3" t="s">
        <v>388</v>
      </c>
      <c r="C247" s="18">
        <v>2746.532029</v>
      </c>
      <c r="D247" s="18"/>
      <c r="E247" s="4">
        <v>2.88</v>
      </c>
      <c r="F247" s="4">
        <v>2.44</v>
      </c>
      <c r="G247" s="4">
        <v>2.0499999999999998</v>
      </c>
      <c r="H247" s="4">
        <v>1.7</v>
      </c>
      <c r="I247" s="4">
        <v>1.39</v>
      </c>
    </row>
    <row r="248" spans="1:9" x14ac:dyDescent="0.15">
      <c r="A248" s="3" t="s">
        <v>46</v>
      </c>
      <c r="B248" s="3" t="s">
        <v>388</v>
      </c>
      <c r="C248" s="18">
        <v>2742.100383</v>
      </c>
      <c r="D248" s="18"/>
      <c r="E248" s="4">
        <v>2.86</v>
      </c>
      <c r="F248" s="4">
        <v>2.42</v>
      </c>
      <c r="G248" s="4">
        <v>2.0299999999999998</v>
      </c>
      <c r="H248" s="4">
        <v>1.68</v>
      </c>
      <c r="I248" s="4">
        <v>1.37</v>
      </c>
    </row>
    <row r="249" spans="1:9" x14ac:dyDescent="0.15">
      <c r="A249" s="3" t="s">
        <v>47</v>
      </c>
      <c r="B249" s="3" t="s">
        <v>388</v>
      </c>
      <c r="C249" s="18">
        <v>2726.0536320000001</v>
      </c>
      <c r="D249" s="18"/>
      <c r="E249" s="4">
        <v>2.88</v>
      </c>
      <c r="F249" s="4">
        <v>2.44</v>
      </c>
      <c r="G249" s="4">
        <v>2.0499999999999998</v>
      </c>
      <c r="H249" s="4">
        <v>1.71</v>
      </c>
      <c r="I249" s="4">
        <v>1.4</v>
      </c>
    </row>
    <row r="250" spans="1:9" x14ac:dyDescent="0.15">
      <c r="A250" s="3" t="s">
        <v>49</v>
      </c>
      <c r="B250" s="3" t="s">
        <v>388</v>
      </c>
      <c r="C250" s="18">
        <v>2740.8414720000001</v>
      </c>
      <c r="D250" s="18"/>
      <c r="E250" s="4">
        <v>2.91</v>
      </c>
      <c r="F250" s="4">
        <v>2.48</v>
      </c>
      <c r="G250" s="4">
        <v>2.09</v>
      </c>
      <c r="H250" s="4">
        <v>1.74</v>
      </c>
      <c r="I250" s="4">
        <v>1.42</v>
      </c>
    </row>
    <row r="251" spans="1:9" x14ac:dyDescent="0.15">
      <c r="A251" s="3" t="s">
        <v>50</v>
      </c>
      <c r="B251" s="3" t="s">
        <v>388</v>
      </c>
      <c r="C251" s="18">
        <v>2724.7249499999998</v>
      </c>
      <c r="D251" s="18"/>
      <c r="E251" s="4">
        <v>2.86</v>
      </c>
      <c r="F251" s="4">
        <v>2.4300000000000002</v>
      </c>
      <c r="G251" s="4">
        <v>2.04</v>
      </c>
      <c r="H251" s="4">
        <v>1.7</v>
      </c>
      <c r="I251" s="4">
        <v>1.38</v>
      </c>
    </row>
    <row r="252" spans="1:9" x14ac:dyDescent="0.15">
      <c r="A252" s="3" t="s">
        <v>51</v>
      </c>
      <c r="B252" s="3" t="s">
        <v>388</v>
      </c>
      <c r="C252" s="18">
        <v>2739.5869520000001</v>
      </c>
      <c r="D252" s="18"/>
      <c r="E252" s="4">
        <v>2.91</v>
      </c>
      <c r="F252" s="4">
        <v>2.48</v>
      </c>
      <c r="G252" s="4">
        <v>2.09</v>
      </c>
      <c r="H252" s="4">
        <v>1.74</v>
      </c>
      <c r="I252" s="4">
        <v>1.42</v>
      </c>
    </row>
    <row r="253" spans="1:9" x14ac:dyDescent="0.15">
      <c r="A253" s="3" t="s">
        <v>52</v>
      </c>
      <c r="B253" s="3" t="s">
        <v>388</v>
      </c>
      <c r="C253" s="18">
        <v>2750.6847189999999</v>
      </c>
      <c r="D253" s="18"/>
      <c r="E253" s="4">
        <v>2.86</v>
      </c>
      <c r="F253" s="4">
        <v>2.42</v>
      </c>
      <c r="G253" s="4">
        <v>2.0299999999999998</v>
      </c>
      <c r="H253" s="4">
        <v>1.68</v>
      </c>
      <c r="I253" s="4">
        <v>1.36</v>
      </c>
    </row>
    <row r="254" spans="1:9" x14ac:dyDescent="0.15">
      <c r="A254" s="3" t="s">
        <v>53</v>
      </c>
      <c r="B254" s="3" t="s">
        <v>388</v>
      </c>
      <c r="C254" s="18">
        <v>2740.0225270000001</v>
      </c>
      <c r="D254" s="18"/>
      <c r="E254" s="4">
        <v>2.85</v>
      </c>
      <c r="F254" s="4">
        <v>2.41</v>
      </c>
      <c r="G254" s="4">
        <v>2.02</v>
      </c>
      <c r="H254" s="4">
        <v>1.67</v>
      </c>
      <c r="I254" s="4">
        <v>1.35</v>
      </c>
    </row>
    <row r="255" spans="1:9" x14ac:dyDescent="0.15">
      <c r="A255" s="3" t="s">
        <v>54</v>
      </c>
      <c r="B255" s="3" t="s">
        <v>388</v>
      </c>
      <c r="C255" s="18">
        <v>2752.9358179999999</v>
      </c>
      <c r="D255" s="18"/>
      <c r="E255" s="4">
        <v>2.84</v>
      </c>
      <c r="F255" s="4">
        <v>2.39</v>
      </c>
      <c r="G255" s="4">
        <v>2</v>
      </c>
      <c r="H255" s="4">
        <v>1.65</v>
      </c>
      <c r="I255" s="4">
        <v>1.33</v>
      </c>
    </row>
    <row r="256" spans="1:9" x14ac:dyDescent="0.15">
      <c r="A256" s="3" t="s">
        <v>55</v>
      </c>
      <c r="B256" s="3" t="s">
        <v>388</v>
      </c>
      <c r="C256" s="18">
        <v>2748.6690530000001</v>
      </c>
      <c r="D256" s="18"/>
      <c r="E256" s="4">
        <v>2.78</v>
      </c>
      <c r="F256" s="4">
        <v>2.33</v>
      </c>
      <c r="G256" s="4">
        <v>1.94</v>
      </c>
      <c r="H256" s="4">
        <v>1.59</v>
      </c>
      <c r="I256" s="4">
        <v>1.27</v>
      </c>
    </row>
    <row r="257" spans="1:9" x14ac:dyDescent="0.15">
      <c r="A257" s="3" t="s">
        <v>56</v>
      </c>
      <c r="B257" s="3" t="s">
        <v>388</v>
      </c>
      <c r="C257" s="18">
        <v>2748.3332489999998</v>
      </c>
      <c r="D257" s="18"/>
      <c r="E257" s="4">
        <v>2.89</v>
      </c>
      <c r="F257" s="4">
        <v>2.44</v>
      </c>
      <c r="G257" s="4">
        <v>2.0499999999999998</v>
      </c>
      <c r="H257" s="4">
        <v>1.7</v>
      </c>
      <c r="I257" s="4">
        <v>1.39</v>
      </c>
    </row>
    <row r="258" spans="1:9" x14ac:dyDescent="0.15">
      <c r="A258" s="3" t="s">
        <v>57</v>
      </c>
      <c r="B258" s="3" t="s">
        <v>388</v>
      </c>
      <c r="C258" s="18">
        <v>2749.8834689999999</v>
      </c>
      <c r="D258" s="18"/>
      <c r="E258" s="4">
        <v>2.77</v>
      </c>
      <c r="F258" s="4">
        <v>2.3199999999999998</v>
      </c>
      <c r="G258" s="4">
        <v>1.93</v>
      </c>
      <c r="H258" s="4">
        <v>1.59</v>
      </c>
      <c r="I258" s="4">
        <v>1.27</v>
      </c>
    </row>
    <row r="259" spans="1:9" x14ac:dyDescent="0.15">
      <c r="A259" s="3" t="s">
        <v>58</v>
      </c>
      <c r="B259" s="3" t="s">
        <v>388</v>
      </c>
      <c r="C259" s="18">
        <v>2737.9902179999999</v>
      </c>
      <c r="D259" s="18"/>
      <c r="E259" s="4">
        <v>2.92</v>
      </c>
      <c r="F259" s="4">
        <v>2.48</v>
      </c>
      <c r="G259" s="4">
        <v>2.09</v>
      </c>
      <c r="H259" s="4">
        <v>1.74</v>
      </c>
      <c r="I259" s="4">
        <v>1.42</v>
      </c>
    </row>
    <row r="260" spans="1:9" x14ac:dyDescent="0.15">
      <c r="A260" s="3" t="s">
        <v>59</v>
      </c>
      <c r="B260" s="3" t="s">
        <v>388</v>
      </c>
      <c r="C260" s="18">
        <v>2737.405984</v>
      </c>
      <c r="D260" s="18"/>
      <c r="E260" s="4">
        <v>2.87</v>
      </c>
      <c r="F260" s="4">
        <v>2.4300000000000002</v>
      </c>
      <c r="G260" s="4">
        <v>2.04</v>
      </c>
      <c r="H260" s="4">
        <v>1.69</v>
      </c>
      <c r="I260" s="4">
        <v>1.37</v>
      </c>
    </row>
    <row r="261" spans="1:9" x14ac:dyDescent="0.15">
      <c r="A261" s="3" t="s">
        <v>60</v>
      </c>
      <c r="B261" s="3" t="s">
        <v>388</v>
      </c>
      <c r="C261" s="18">
        <v>2749.206725</v>
      </c>
      <c r="D261" s="18"/>
      <c r="E261" s="4">
        <v>2.85</v>
      </c>
      <c r="F261" s="4">
        <v>2.41</v>
      </c>
      <c r="G261" s="4">
        <v>2.02</v>
      </c>
      <c r="H261" s="4">
        <v>1.68</v>
      </c>
      <c r="I261" s="4">
        <v>1.36</v>
      </c>
    </row>
    <row r="262" spans="1:9" x14ac:dyDescent="0.15">
      <c r="A262" s="3" t="s">
        <v>61</v>
      </c>
      <c r="B262" s="3" t="s">
        <v>388</v>
      </c>
      <c r="C262" s="18">
        <v>2742.0497759999998</v>
      </c>
      <c r="D262" s="18"/>
      <c r="E262" s="4">
        <v>2.7</v>
      </c>
      <c r="F262" s="4">
        <v>2.25</v>
      </c>
      <c r="G262" s="4">
        <v>1.85</v>
      </c>
      <c r="H262" s="4">
        <v>1.5</v>
      </c>
      <c r="I262" s="4">
        <v>1.18</v>
      </c>
    </row>
    <row r="263" spans="1:9" x14ac:dyDescent="0.15">
      <c r="A263" s="3" t="s">
        <v>62</v>
      </c>
      <c r="B263" s="3" t="s">
        <v>388</v>
      </c>
      <c r="C263" s="18">
        <v>2723.7332120000001</v>
      </c>
      <c r="D263" s="18"/>
      <c r="E263" s="4">
        <v>3.03</v>
      </c>
      <c r="F263" s="4">
        <v>2.59</v>
      </c>
      <c r="G263" s="4">
        <v>2.2000000000000002</v>
      </c>
      <c r="H263" s="4">
        <v>1.84</v>
      </c>
      <c r="I263" s="4">
        <v>1.53</v>
      </c>
    </row>
    <row r="264" spans="1:9" x14ac:dyDescent="0.15">
      <c r="A264" s="3" t="s">
        <v>63</v>
      </c>
      <c r="B264" s="3" t="s">
        <v>388</v>
      </c>
      <c r="C264" s="18">
        <v>2736.5946469999999</v>
      </c>
      <c r="D264" s="18"/>
      <c r="E264" s="4">
        <v>2.85</v>
      </c>
      <c r="F264" s="4">
        <v>2.41</v>
      </c>
      <c r="G264" s="4">
        <v>2.02</v>
      </c>
      <c r="H264" s="4">
        <v>1.67</v>
      </c>
      <c r="I264" s="4">
        <v>1.36</v>
      </c>
    </row>
    <row r="265" spans="1:9" x14ac:dyDescent="0.15">
      <c r="A265" s="3" t="s">
        <v>64</v>
      </c>
      <c r="B265" s="3" t="s">
        <v>388</v>
      </c>
      <c r="C265" s="18">
        <v>2739.7888939999998</v>
      </c>
      <c r="D265" s="18"/>
      <c r="E265" s="4">
        <v>2.8</v>
      </c>
      <c r="F265" s="4">
        <v>2.36</v>
      </c>
      <c r="G265" s="4">
        <v>1.97</v>
      </c>
      <c r="H265" s="4">
        <v>1.63</v>
      </c>
      <c r="I265" s="4">
        <v>1.31</v>
      </c>
    </row>
    <row r="266" spans="1:9" x14ac:dyDescent="0.15">
      <c r="A266" s="3" t="s">
        <v>65</v>
      </c>
      <c r="B266" s="3" t="s">
        <v>388</v>
      </c>
      <c r="C266" s="18">
        <v>2693.9519169999999</v>
      </c>
      <c r="D266" s="18"/>
      <c r="E266" s="4">
        <v>3.05</v>
      </c>
      <c r="F266" s="4">
        <v>2.63</v>
      </c>
      <c r="G266" s="4">
        <v>2.2400000000000002</v>
      </c>
      <c r="H266" s="4">
        <v>1.9</v>
      </c>
      <c r="I266" s="4">
        <v>1.59</v>
      </c>
    </row>
    <row r="267" spans="1:9" x14ac:dyDescent="0.15">
      <c r="A267" s="3" t="s">
        <v>66</v>
      </c>
      <c r="B267" s="3" t="s">
        <v>388</v>
      </c>
      <c r="C267" s="18">
        <v>2734.2273610000002</v>
      </c>
      <c r="D267" s="18"/>
      <c r="E267" s="4">
        <v>2.89</v>
      </c>
      <c r="F267" s="4">
        <v>2.4500000000000002</v>
      </c>
      <c r="G267" s="4">
        <v>2.06</v>
      </c>
      <c r="H267" s="4">
        <v>1.72</v>
      </c>
      <c r="I267" s="4">
        <v>1.4</v>
      </c>
    </row>
    <row r="268" spans="1:9" x14ac:dyDescent="0.15">
      <c r="A268" s="3" t="s">
        <v>67</v>
      </c>
      <c r="B268" s="3" t="s">
        <v>388</v>
      </c>
      <c r="C268" s="18">
        <v>2740.172626</v>
      </c>
      <c r="D268" s="18"/>
      <c r="E268" s="4">
        <v>2.88</v>
      </c>
      <c r="F268" s="4">
        <v>2.44</v>
      </c>
      <c r="G268" s="4">
        <v>2.06</v>
      </c>
      <c r="H268" s="4">
        <v>1.71</v>
      </c>
      <c r="I268" s="4">
        <v>1.4</v>
      </c>
    </row>
    <row r="269" spans="1:9" x14ac:dyDescent="0.15">
      <c r="A269" s="3" t="s">
        <v>68</v>
      </c>
      <c r="B269" s="3" t="s">
        <v>388</v>
      </c>
      <c r="C269" s="18">
        <v>2732.9247129999999</v>
      </c>
      <c r="D269" s="18"/>
      <c r="E269" s="4">
        <v>2.92</v>
      </c>
      <c r="F269" s="4">
        <v>2.4900000000000002</v>
      </c>
      <c r="G269" s="4">
        <v>2.1</v>
      </c>
      <c r="H269" s="4">
        <v>1.75</v>
      </c>
      <c r="I269" s="4">
        <v>1.43</v>
      </c>
    </row>
    <row r="270" spans="1:9" x14ac:dyDescent="0.15">
      <c r="A270" s="3" t="s">
        <v>69</v>
      </c>
      <c r="B270" s="3" t="s">
        <v>388</v>
      </c>
      <c r="C270" s="18">
        <v>2735.9192480000002</v>
      </c>
      <c r="D270" s="18"/>
      <c r="E270" s="4">
        <v>2.84</v>
      </c>
      <c r="F270" s="4">
        <v>2.41</v>
      </c>
      <c r="G270" s="4">
        <v>2.02</v>
      </c>
      <c r="H270" s="4">
        <v>1.68</v>
      </c>
      <c r="I270" s="4">
        <v>1.37</v>
      </c>
    </row>
    <row r="271" spans="1:9" x14ac:dyDescent="0.15">
      <c r="A271" s="3" t="s">
        <v>70</v>
      </c>
      <c r="B271" s="3" t="s">
        <v>388</v>
      </c>
      <c r="C271" s="18">
        <v>2729.0181280000002</v>
      </c>
      <c r="D271" s="18"/>
      <c r="E271" s="4">
        <v>2.84</v>
      </c>
      <c r="F271" s="4">
        <v>2.4</v>
      </c>
      <c r="G271" s="4">
        <v>2.0099999999999998</v>
      </c>
      <c r="H271" s="4">
        <v>1.66</v>
      </c>
      <c r="I271" s="4">
        <v>1.35</v>
      </c>
    </row>
    <row r="272" spans="1:9" x14ac:dyDescent="0.15">
      <c r="A272" s="3" t="s">
        <v>72</v>
      </c>
      <c r="B272" s="3" t="s">
        <v>388</v>
      </c>
      <c r="C272" s="18">
        <v>2727.3957850000002</v>
      </c>
      <c r="D272" s="18">
        <v>44.122163919999998</v>
      </c>
      <c r="E272" s="4">
        <v>2.82</v>
      </c>
      <c r="F272" s="4">
        <v>2.38</v>
      </c>
      <c r="G272" s="4">
        <v>1.99</v>
      </c>
      <c r="H272" s="4">
        <v>1.64</v>
      </c>
      <c r="I272" s="4">
        <v>1.33</v>
      </c>
    </row>
    <row r="273" spans="1:9" x14ac:dyDescent="0.15">
      <c r="A273" s="3" t="s">
        <v>74</v>
      </c>
      <c r="B273" s="3" t="s">
        <v>388</v>
      </c>
      <c r="C273" s="18">
        <v>2732.1120139999998</v>
      </c>
      <c r="D273" s="18">
        <v>44.509446750000002</v>
      </c>
      <c r="E273" s="4">
        <v>2.8</v>
      </c>
      <c r="F273" s="4">
        <v>2.36</v>
      </c>
      <c r="G273" s="4">
        <v>1.97</v>
      </c>
      <c r="H273" s="4">
        <v>1.62</v>
      </c>
      <c r="I273" s="4">
        <v>1.3</v>
      </c>
    </row>
    <row r="274" spans="1:9" x14ac:dyDescent="0.15">
      <c r="A274" s="3" t="s">
        <v>76</v>
      </c>
      <c r="B274" s="3" t="s">
        <v>388</v>
      </c>
      <c r="C274" s="18">
        <v>2728.9649720000002</v>
      </c>
      <c r="D274" s="18">
        <v>42.573920399999999</v>
      </c>
      <c r="E274" s="4">
        <v>2.87</v>
      </c>
      <c r="F274" s="4">
        <v>2.44</v>
      </c>
      <c r="G274" s="4">
        <v>2.0499999999999998</v>
      </c>
      <c r="H274" s="4">
        <v>1.71</v>
      </c>
      <c r="I274" s="4">
        <v>1.4</v>
      </c>
    </row>
    <row r="275" spans="1:9" x14ac:dyDescent="0.15">
      <c r="A275" s="3" t="s">
        <v>77</v>
      </c>
      <c r="B275" s="3" t="s">
        <v>388</v>
      </c>
      <c r="C275" s="18">
        <v>2745.4110690000002</v>
      </c>
      <c r="D275" s="18">
        <v>44.671793569999998</v>
      </c>
      <c r="E275" s="4">
        <v>2.82</v>
      </c>
      <c r="F275" s="4">
        <v>2.38</v>
      </c>
      <c r="G275" s="4">
        <v>1.98</v>
      </c>
      <c r="H275" s="4">
        <v>1.63</v>
      </c>
      <c r="I275" s="4">
        <v>1.32</v>
      </c>
    </row>
    <row r="276" spans="1:9" x14ac:dyDescent="0.15">
      <c r="A276" s="3" t="s">
        <v>79</v>
      </c>
      <c r="B276" s="3" t="s">
        <v>388</v>
      </c>
      <c r="C276" s="18">
        <v>2733.6315380000001</v>
      </c>
      <c r="D276" s="18">
        <v>42.672560779999998</v>
      </c>
      <c r="E276" s="4">
        <v>2.98</v>
      </c>
      <c r="F276" s="4">
        <v>2.54</v>
      </c>
      <c r="G276" s="4">
        <v>2.14</v>
      </c>
      <c r="H276" s="4">
        <v>1.79</v>
      </c>
      <c r="I276" s="4">
        <v>1.47</v>
      </c>
    </row>
    <row r="277" spans="1:9" x14ac:dyDescent="0.15">
      <c r="A277" s="3" t="s">
        <v>82</v>
      </c>
      <c r="B277" s="3" t="s">
        <v>388</v>
      </c>
      <c r="C277" s="18">
        <v>2749.2935120000002</v>
      </c>
      <c r="D277" s="18">
        <v>42.617649159999999</v>
      </c>
      <c r="E277" s="4">
        <v>2.91</v>
      </c>
      <c r="F277" s="4">
        <v>2.48</v>
      </c>
      <c r="G277" s="4">
        <v>2.09</v>
      </c>
      <c r="H277" s="4">
        <v>1.74</v>
      </c>
      <c r="I277" s="4">
        <v>1.43</v>
      </c>
    </row>
    <row r="278" spans="1:9" x14ac:dyDescent="0.15">
      <c r="A278" s="3" t="s">
        <v>84</v>
      </c>
      <c r="B278" s="3" t="s">
        <v>388</v>
      </c>
      <c r="C278" s="18">
        <v>2744.8039180000001</v>
      </c>
      <c r="D278" s="18">
        <v>44.632230239999998</v>
      </c>
      <c r="E278" s="4">
        <v>2.8</v>
      </c>
      <c r="F278" s="4">
        <v>2.36</v>
      </c>
      <c r="G278" s="4">
        <v>1.97</v>
      </c>
      <c r="H278" s="4">
        <v>1.62</v>
      </c>
      <c r="I278" s="4">
        <v>1.31</v>
      </c>
    </row>
    <row r="279" spans="1:9" x14ac:dyDescent="0.15">
      <c r="A279" s="3" t="s">
        <v>85</v>
      </c>
      <c r="B279" s="3" t="s">
        <v>388</v>
      </c>
      <c r="C279" s="18">
        <v>2746.826153</v>
      </c>
      <c r="D279" s="18">
        <v>43.426530870000001</v>
      </c>
      <c r="E279" s="4">
        <v>2.88</v>
      </c>
      <c r="F279" s="4">
        <v>2.44</v>
      </c>
      <c r="G279" s="4">
        <v>2.0499999999999998</v>
      </c>
      <c r="H279" s="4">
        <v>1.7</v>
      </c>
      <c r="I279" s="4">
        <v>1.38</v>
      </c>
    </row>
    <row r="280" spans="1:9" x14ac:dyDescent="0.15">
      <c r="A280" s="3" t="s">
        <v>86</v>
      </c>
      <c r="B280" s="3" t="s">
        <v>388</v>
      </c>
      <c r="C280" s="18">
        <v>2741.4302120000002</v>
      </c>
      <c r="D280" s="18">
        <v>41.636455529999999</v>
      </c>
      <c r="E280" s="4">
        <v>3</v>
      </c>
      <c r="F280" s="4">
        <v>2.57</v>
      </c>
      <c r="G280" s="4">
        <v>2.1800000000000002</v>
      </c>
      <c r="H280" s="4">
        <v>1.83</v>
      </c>
      <c r="I280" s="4">
        <v>1.51</v>
      </c>
    </row>
    <row r="281" spans="1:9" x14ac:dyDescent="0.15">
      <c r="A281" s="3" t="s">
        <v>88</v>
      </c>
      <c r="B281" s="3" t="s">
        <v>388</v>
      </c>
      <c r="C281" s="18">
        <v>2708.0814399999999</v>
      </c>
      <c r="D281" s="18">
        <v>41.150772379999999</v>
      </c>
      <c r="E281" s="4">
        <v>3.12</v>
      </c>
      <c r="F281" s="4">
        <v>2.68</v>
      </c>
      <c r="G281" s="4">
        <v>2.2799999999999998</v>
      </c>
      <c r="H281" s="4">
        <v>1.93</v>
      </c>
      <c r="I281" s="4">
        <v>1.61</v>
      </c>
    </row>
    <row r="282" spans="1:9" x14ac:dyDescent="0.15">
      <c r="A282" s="3" t="s">
        <v>90</v>
      </c>
      <c r="B282" s="3" t="s">
        <v>388</v>
      </c>
      <c r="C282" s="18">
        <v>2743.8396630000002</v>
      </c>
      <c r="D282" s="18">
        <v>45.336065220000002</v>
      </c>
      <c r="E282" s="4">
        <v>2.77</v>
      </c>
      <c r="F282" s="4">
        <v>2.33</v>
      </c>
      <c r="G282" s="4">
        <v>1.93</v>
      </c>
      <c r="H282" s="4">
        <v>1.58</v>
      </c>
      <c r="I282" s="4">
        <v>1.27</v>
      </c>
    </row>
    <row r="283" spans="1:9" x14ac:dyDescent="0.15">
      <c r="A283" s="3" t="s">
        <v>91</v>
      </c>
      <c r="B283" s="3" t="s">
        <v>388</v>
      </c>
      <c r="C283" s="18">
        <v>2734.947388</v>
      </c>
      <c r="D283" s="18">
        <v>42.198258070000001</v>
      </c>
      <c r="E283" s="4">
        <v>2.96</v>
      </c>
      <c r="F283" s="4">
        <v>2.52</v>
      </c>
      <c r="G283" s="4">
        <v>2.13</v>
      </c>
      <c r="H283" s="4">
        <v>1.78</v>
      </c>
      <c r="I283" s="4">
        <v>1.47</v>
      </c>
    </row>
    <row r="284" spans="1:9" x14ac:dyDescent="0.15">
      <c r="A284" s="3" t="s">
        <v>93</v>
      </c>
      <c r="B284" s="3" t="s">
        <v>388</v>
      </c>
      <c r="C284" s="18">
        <v>2741.6220549999998</v>
      </c>
      <c r="D284" s="18">
        <v>42.340953370000001</v>
      </c>
      <c r="E284" s="4">
        <v>3.03</v>
      </c>
      <c r="F284" s="4">
        <v>2.59</v>
      </c>
      <c r="G284" s="4">
        <v>2.19</v>
      </c>
      <c r="H284" s="4">
        <v>1.84</v>
      </c>
      <c r="I284" s="4">
        <v>1.52</v>
      </c>
    </row>
    <row r="285" spans="1:9" x14ac:dyDescent="0.15">
      <c r="A285" s="3" t="s">
        <v>95</v>
      </c>
      <c r="B285" s="3" t="s">
        <v>388</v>
      </c>
      <c r="C285" s="18">
        <v>2717.1140310000001</v>
      </c>
      <c r="D285" s="18">
        <v>41.218886869999999</v>
      </c>
      <c r="E285" s="4">
        <v>2.99</v>
      </c>
      <c r="F285" s="4">
        <v>2.56</v>
      </c>
      <c r="G285" s="4">
        <v>2.1800000000000002</v>
      </c>
      <c r="H285" s="4">
        <v>1.83</v>
      </c>
      <c r="I285" s="4">
        <v>1.52</v>
      </c>
    </row>
    <row r="286" spans="1:9" x14ac:dyDescent="0.15">
      <c r="A286" s="3" t="s">
        <v>97</v>
      </c>
      <c r="B286" s="3" t="s">
        <v>388</v>
      </c>
      <c r="C286" s="18">
        <v>2751.6751210000002</v>
      </c>
      <c r="D286" s="18">
        <v>43.794627370000001</v>
      </c>
      <c r="E286" s="4">
        <v>2.97</v>
      </c>
      <c r="F286" s="4">
        <v>2.52</v>
      </c>
      <c r="G286" s="4">
        <v>2.12</v>
      </c>
      <c r="H286" s="4">
        <v>1.76</v>
      </c>
      <c r="I286" s="4">
        <v>1.44</v>
      </c>
    </row>
    <row r="287" spans="1:9" x14ac:dyDescent="0.15">
      <c r="A287" s="3" t="s">
        <v>98</v>
      </c>
      <c r="B287" s="3" t="s">
        <v>388</v>
      </c>
      <c r="C287" s="18">
        <v>2730.7497539999999</v>
      </c>
      <c r="D287" s="18">
        <v>42.237767939999998</v>
      </c>
      <c r="E287" s="4">
        <v>2.93</v>
      </c>
      <c r="F287" s="4">
        <v>2.4900000000000002</v>
      </c>
      <c r="G287" s="4">
        <v>2.11</v>
      </c>
      <c r="H287" s="4">
        <v>1.76</v>
      </c>
      <c r="I287" s="4">
        <v>1.45</v>
      </c>
    </row>
    <row r="288" spans="1:9" x14ac:dyDescent="0.15">
      <c r="A288" s="3" t="s">
        <v>100</v>
      </c>
      <c r="B288" s="3" t="s">
        <v>388</v>
      </c>
      <c r="C288" s="18">
        <v>2748.3274249999999</v>
      </c>
      <c r="D288" s="18">
        <v>47.167319409999998</v>
      </c>
      <c r="E288" s="4">
        <v>2.69</v>
      </c>
      <c r="F288" s="4">
        <v>2.2400000000000002</v>
      </c>
      <c r="G288" s="4">
        <v>1.84</v>
      </c>
      <c r="H288" s="4">
        <v>1.49</v>
      </c>
      <c r="I288" s="4">
        <v>1.17</v>
      </c>
    </row>
    <row r="289" spans="1:9" x14ac:dyDescent="0.15">
      <c r="A289" s="3" t="s">
        <v>102</v>
      </c>
      <c r="B289" s="3" t="s">
        <v>388</v>
      </c>
      <c r="C289" s="18">
        <v>2743.3138819999999</v>
      </c>
      <c r="D289" s="18">
        <v>48.176318440000003</v>
      </c>
      <c r="E289" s="4">
        <v>2.59</v>
      </c>
      <c r="F289" s="4">
        <v>2.14</v>
      </c>
      <c r="G289" s="4">
        <v>1.73</v>
      </c>
      <c r="H289" s="4">
        <v>1.38</v>
      </c>
      <c r="I289" s="4">
        <v>1.06</v>
      </c>
    </row>
    <row r="290" spans="1:9" x14ac:dyDescent="0.15">
      <c r="A290" s="3" t="s">
        <v>104</v>
      </c>
      <c r="B290" s="3" t="s">
        <v>388</v>
      </c>
      <c r="C290" s="18">
        <v>2748.50765</v>
      </c>
      <c r="D290" s="18">
        <v>48.54485012</v>
      </c>
      <c r="E290" s="4">
        <v>2.59</v>
      </c>
      <c r="F290" s="4">
        <v>2.13</v>
      </c>
      <c r="G290" s="4">
        <v>1.73</v>
      </c>
      <c r="H290" s="4">
        <v>1.37</v>
      </c>
      <c r="I290" s="4">
        <v>1.05</v>
      </c>
    </row>
    <row r="291" spans="1:9" x14ac:dyDescent="0.15">
      <c r="A291" s="3" t="s">
        <v>105</v>
      </c>
      <c r="B291" s="3" t="s">
        <v>388</v>
      </c>
      <c r="C291" s="18">
        <v>2743.298522</v>
      </c>
      <c r="D291" s="18">
        <v>48.186880449999997</v>
      </c>
      <c r="E291" s="4">
        <v>2.65</v>
      </c>
      <c r="F291" s="4">
        <v>2.19</v>
      </c>
      <c r="G291" s="4">
        <v>1.78</v>
      </c>
      <c r="H291" s="4">
        <v>1.42</v>
      </c>
      <c r="I291" s="4">
        <v>1.1000000000000001</v>
      </c>
    </row>
    <row r="292" spans="1:9" x14ac:dyDescent="0.15">
      <c r="A292" s="3" t="s">
        <v>106</v>
      </c>
      <c r="B292" s="3" t="s">
        <v>388</v>
      </c>
      <c r="C292" s="18">
        <v>2719.6099199999999</v>
      </c>
      <c r="D292" s="18">
        <v>43.812387579999999</v>
      </c>
      <c r="E292" s="4">
        <v>2.88</v>
      </c>
      <c r="F292" s="4">
        <v>2.44</v>
      </c>
      <c r="G292" s="4">
        <v>2.0499999999999998</v>
      </c>
      <c r="H292" s="4">
        <v>1.7</v>
      </c>
      <c r="I292" s="4">
        <v>1.38</v>
      </c>
    </row>
    <row r="293" spans="1:9" x14ac:dyDescent="0.15">
      <c r="A293" s="3" t="s">
        <v>107</v>
      </c>
      <c r="B293" s="3" t="s">
        <v>388</v>
      </c>
      <c r="C293" s="18">
        <v>2743.0814249999999</v>
      </c>
      <c r="D293" s="18">
        <v>43.252739099999999</v>
      </c>
      <c r="E293" s="4">
        <v>2.85</v>
      </c>
      <c r="F293" s="4">
        <v>2.41</v>
      </c>
      <c r="G293" s="4">
        <v>2.02</v>
      </c>
      <c r="H293" s="4">
        <v>1.68</v>
      </c>
      <c r="I293" s="4">
        <v>1.37</v>
      </c>
    </row>
    <row r="294" spans="1:9" x14ac:dyDescent="0.15">
      <c r="A294" s="3" t="s">
        <v>108</v>
      </c>
      <c r="B294" s="3" t="s">
        <v>388</v>
      </c>
      <c r="C294" s="18">
        <v>2760.040618</v>
      </c>
      <c r="D294" s="18">
        <v>48.99661553</v>
      </c>
      <c r="E294" s="4">
        <v>2.54</v>
      </c>
      <c r="F294" s="4">
        <v>2.08</v>
      </c>
      <c r="G294" s="4">
        <v>1.67</v>
      </c>
      <c r="H294" s="4">
        <v>1.31</v>
      </c>
      <c r="I294" s="4">
        <v>1</v>
      </c>
    </row>
    <row r="295" spans="1:9" x14ac:dyDescent="0.15">
      <c r="A295" s="3" t="s">
        <v>700</v>
      </c>
      <c r="B295" s="3" t="s">
        <v>1134</v>
      </c>
      <c r="C295" s="18">
        <v>2774.2620900000002</v>
      </c>
      <c r="D295" s="18">
        <v>49.942524120000002</v>
      </c>
      <c r="E295" s="4">
        <v>2.69</v>
      </c>
      <c r="F295" s="4">
        <v>2.2000000000000002</v>
      </c>
      <c r="G295" s="4">
        <v>1.77</v>
      </c>
      <c r="H295" s="4">
        <v>1.4</v>
      </c>
      <c r="I295" s="4">
        <v>1.07</v>
      </c>
    </row>
    <row r="296" spans="1:9" x14ac:dyDescent="0.15">
      <c r="A296" s="3" t="s">
        <v>701</v>
      </c>
      <c r="B296" s="3" t="s">
        <v>1134</v>
      </c>
      <c r="C296" s="18">
        <v>2770.8454660000002</v>
      </c>
      <c r="D296" s="18">
        <v>49.462170380000003</v>
      </c>
      <c r="E296" s="4">
        <v>2.68</v>
      </c>
      <c r="F296" s="4">
        <v>2.2000000000000002</v>
      </c>
      <c r="G296" s="4">
        <v>1.78</v>
      </c>
      <c r="H296" s="4">
        <v>1.4</v>
      </c>
      <c r="I296" s="4">
        <v>1.07</v>
      </c>
    </row>
    <row r="297" spans="1:9" x14ac:dyDescent="0.15">
      <c r="A297" s="3" t="s">
        <v>618</v>
      </c>
      <c r="B297" s="3" t="s">
        <v>1134</v>
      </c>
      <c r="C297" s="18">
        <v>2780.5625869999999</v>
      </c>
      <c r="D297" s="18">
        <v>50.262875600000001</v>
      </c>
      <c r="E297" s="4">
        <v>2.68</v>
      </c>
      <c r="F297" s="4">
        <v>2.19</v>
      </c>
      <c r="G297" s="4">
        <v>1.76</v>
      </c>
      <c r="H297" s="4">
        <v>1.38</v>
      </c>
      <c r="I297" s="4">
        <v>1.05</v>
      </c>
    </row>
    <row r="298" spans="1:9" x14ac:dyDescent="0.15">
      <c r="A298" s="3" t="s">
        <v>702</v>
      </c>
      <c r="B298" s="3" t="s">
        <v>1134</v>
      </c>
      <c r="C298" s="18">
        <v>2778.6583529999998</v>
      </c>
      <c r="D298" s="18">
        <v>50.550572170000002</v>
      </c>
      <c r="E298" s="4">
        <v>2.62</v>
      </c>
      <c r="F298" s="4">
        <v>2.13</v>
      </c>
      <c r="G298" s="4">
        <v>1.7</v>
      </c>
      <c r="H298" s="4">
        <v>1.32</v>
      </c>
      <c r="I298" s="4">
        <v>0.99</v>
      </c>
    </row>
    <row r="299" spans="1:9" x14ac:dyDescent="0.15">
      <c r="A299" s="3" t="s">
        <v>1131</v>
      </c>
      <c r="B299" s="3" t="s">
        <v>1134</v>
      </c>
      <c r="C299" s="18">
        <v>2763.0904430000001</v>
      </c>
      <c r="D299" s="18">
        <v>48.936818690000003</v>
      </c>
      <c r="E299" s="4">
        <v>2.74</v>
      </c>
      <c r="F299" s="4">
        <v>2.2599999999999998</v>
      </c>
      <c r="G299" s="4">
        <v>1.85</v>
      </c>
      <c r="H299" s="4">
        <v>1.48</v>
      </c>
      <c r="I299" s="4">
        <v>1.1499999999999999</v>
      </c>
    </row>
    <row r="300" spans="1:9" x14ac:dyDescent="0.15">
      <c r="A300" s="3" t="s">
        <v>1132</v>
      </c>
      <c r="B300" s="3" t="s">
        <v>1134</v>
      </c>
      <c r="C300" s="18">
        <v>2768.3153179999999</v>
      </c>
      <c r="D300" s="18">
        <v>49.577938150000001</v>
      </c>
      <c r="E300" s="4">
        <v>2.66</v>
      </c>
      <c r="F300" s="4">
        <v>2.19</v>
      </c>
      <c r="G300" s="4">
        <v>1.77</v>
      </c>
      <c r="H300" s="4">
        <v>1.4</v>
      </c>
      <c r="I300" s="4">
        <v>1.07</v>
      </c>
    </row>
    <row r="301" spans="1:9" x14ac:dyDescent="0.15">
      <c r="A301" s="3" t="s">
        <v>1133</v>
      </c>
      <c r="B301" s="3" t="s">
        <v>1134</v>
      </c>
      <c r="C301" s="18">
        <v>2760.3765560000002</v>
      </c>
      <c r="D301" s="18">
        <v>48.893286029999999</v>
      </c>
      <c r="E301" s="4">
        <v>2.73</v>
      </c>
      <c r="F301" s="4">
        <v>2.2599999999999998</v>
      </c>
      <c r="G301" s="4">
        <v>1.84</v>
      </c>
      <c r="H301" s="4">
        <v>1.47</v>
      </c>
      <c r="I301" s="4">
        <v>1.1499999999999999</v>
      </c>
    </row>
    <row r="302" spans="1:9" x14ac:dyDescent="0.15">
      <c r="A302" s="7" t="s">
        <v>622</v>
      </c>
      <c r="B302" s="7" t="s">
        <v>1134</v>
      </c>
      <c r="C302" s="127">
        <v>2764.9425500000002</v>
      </c>
      <c r="D302" s="127">
        <v>48.88892259</v>
      </c>
      <c r="E302" s="8">
        <v>2.76</v>
      </c>
      <c r="F302" s="8">
        <v>2.2799999999999998</v>
      </c>
      <c r="G302" s="8">
        <v>1.86</v>
      </c>
      <c r="H302" s="8">
        <v>1.49</v>
      </c>
      <c r="I302" s="8">
        <v>1.17</v>
      </c>
    </row>
    <row r="304" spans="1:9" x14ac:dyDescent="0.15">
      <c r="A304" s="109" t="s">
        <v>670</v>
      </c>
      <c r="B304" s="120" t="s">
        <v>1142</v>
      </c>
    </row>
    <row r="305" spans="1:5" x14ac:dyDescent="0.15">
      <c r="A305" s="109" t="s">
        <v>671</v>
      </c>
      <c r="B305" s="120" t="s">
        <v>1143</v>
      </c>
    </row>
    <row r="319" spans="1:5" x14ac:dyDescent="0.15">
      <c r="E319" s="3" t="s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0F4533-465B-064B-9B8A-18AAD671EF7D}">
  <dimension ref="A1:S41"/>
  <sheetViews>
    <sheetView workbookViewId="0"/>
  </sheetViews>
  <sheetFormatPr baseColWidth="10" defaultColWidth="8.83203125" defaultRowHeight="16" x14ac:dyDescent="0.2"/>
  <cols>
    <col min="2" max="11" width="6.83203125" customWidth="1"/>
    <col min="12" max="12" width="8.83203125" customWidth="1"/>
    <col min="13" max="13" width="7.5" bestFit="1" customWidth="1"/>
    <col min="14" max="14" width="11.83203125" bestFit="1" customWidth="1"/>
    <col min="15" max="15" width="7.5" bestFit="1" customWidth="1"/>
    <col min="16" max="16" width="6.5" bestFit="1" customWidth="1"/>
    <col min="17" max="18" width="8.5" bestFit="1" customWidth="1"/>
    <col min="19" max="19" width="6.5" bestFit="1" customWidth="1"/>
  </cols>
  <sheetData>
    <row r="1" spans="1:19" ht="17" thickBot="1" x14ac:dyDescent="0.25">
      <c r="A1" s="1" t="s">
        <v>1151</v>
      </c>
      <c r="M1" s="1" t="s">
        <v>1152</v>
      </c>
    </row>
    <row r="2" spans="1:19" ht="18" thickTop="1" thickBot="1" x14ac:dyDescent="0.25">
      <c r="A2" s="141"/>
      <c r="B2" s="178"/>
      <c r="C2" s="178"/>
      <c r="D2" s="178" t="s">
        <v>1153</v>
      </c>
      <c r="E2" s="178"/>
      <c r="F2" s="178"/>
      <c r="G2" s="178"/>
      <c r="H2" s="178"/>
      <c r="I2" s="178"/>
      <c r="J2" s="178"/>
      <c r="K2" s="178"/>
      <c r="M2" s="28" t="s">
        <v>153</v>
      </c>
      <c r="N2" s="28" t="s">
        <v>1154</v>
      </c>
      <c r="O2" s="28" t="s">
        <v>388</v>
      </c>
      <c r="P2" s="28" t="s">
        <v>1155</v>
      </c>
      <c r="Q2" s="28" t="s">
        <v>417</v>
      </c>
      <c r="R2" s="28" t="s">
        <v>416</v>
      </c>
      <c r="S2" s="28" t="s">
        <v>1156</v>
      </c>
    </row>
    <row r="3" spans="1:19" ht="17" thickBot="1" x14ac:dyDescent="0.25">
      <c r="A3" s="142"/>
      <c r="B3" s="179" t="s">
        <v>1157</v>
      </c>
      <c r="C3" s="179"/>
      <c r="D3" s="179" t="s">
        <v>1155</v>
      </c>
      <c r="E3" s="179"/>
      <c r="F3" s="179" t="s">
        <v>417</v>
      </c>
      <c r="G3" s="179"/>
      <c r="H3" s="179" t="s">
        <v>416</v>
      </c>
      <c r="I3" s="179"/>
      <c r="J3" s="179" t="s">
        <v>1156</v>
      </c>
      <c r="K3" s="179"/>
      <c r="M3" s="3" t="s">
        <v>348</v>
      </c>
      <c r="N3" s="3">
        <v>450</v>
      </c>
      <c r="O3" s="3">
        <v>406</v>
      </c>
      <c r="P3" s="3">
        <v>3</v>
      </c>
      <c r="Q3" s="3">
        <v>12</v>
      </c>
      <c r="R3" s="3">
        <v>29</v>
      </c>
      <c r="S3" s="3">
        <v>0</v>
      </c>
    </row>
    <row r="4" spans="1:19" ht="17" thickBot="1" x14ac:dyDescent="0.25">
      <c r="A4" s="142"/>
      <c r="B4" s="143" t="s">
        <v>1158</v>
      </c>
      <c r="C4" s="143" t="s">
        <v>1159</v>
      </c>
      <c r="D4" s="143" t="s">
        <v>1158</v>
      </c>
      <c r="E4" s="143" t="s">
        <v>1159</v>
      </c>
      <c r="F4" s="143" t="s">
        <v>1158</v>
      </c>
      <c r="G4" s="143" t="s">
        <v>1159</v>
      </c>
      <c r="H4" s="143" t="s">
        <v>1158</v>
      </c>
      <c r="I4" s="143" t="s">
        <v>1159</v>
      </c>
      <c r="J4" s="143" t="s">
        <v>1158</v>
      </c>
      <c r="K4" s="143" t="s">
        <v>1159</v>
      </c>
      <c r="M4" s="3"/>
      <c r="N4" s="3"/>
      <c r="O4" s="144">
        <f>O3/$N3</f>
        <v>0.90222222222222226</v>
      </c>
      <c r="P4" s="144">
        <f t="shared" ref="P4:S4" si="0">P3/$N3</f>
        <v>6.6666666666666671E-3</v>
      </c>
      <c r="Q4" s="144">
        <f t="shared" si="0"/>
        <v>2.6666666666666668E-2</v>
      </c>
      <c r="R4" s="144">
        <f t="shared" si="0"/>
        <v>6.4444444444444443E-2</v>
      </c>
      <c r="S4" s="144">
        <f t="shared" si="0"/>
        <v>0</v>
      </c>
    </row>
    <row r="5" spans="1:19" x14ac:dyDescent="0.2">
      <c r="A5" s="145" t="s">
        <v>1160</v>
      </c>
      <c r="B5" s="146" t="s">
        <v>1161</v>
      </c>
      <c r="C5" s="146" t="s">
        <v>1162</v>
      </c>
      <c r="D5" s="146" t="s">
        <v>1163</v>
      </c>
      <c r="E5" s="146" t="s">
        <v>1164</v>
      </c>
      <c r="F5" s="146" t="s">
        <v>1165</v>
      </c>
      <c r="G5" s="146" t="s">
        <v>1166</v>
      </c>
      <c r="H5" s="146" t="s">
        <v>1167</v>
      </c>
      <c r="I5" s="146" t="s">
        <v>1168</v>
      </c>
      <c r="J5" s="146" t="s">
        <v>1169</v>
      </c>
      <c r="K5" s="146" t="s">
        <v>1170</v>
      </c>
      <c r="M5" s="3" t="s">
        <v>350</v>
      </c>
      <c r="N5" s="3">
        <v>308</v>
      </c>
      <c r="O5" s="3">
        <v>269</v>
      </c>
      <c r="P5" s="3">
        <v>3</v>
      </c>
      <c r="Q5" s="3">
        <v>19</v>
      </c>
      <c r="R5" s="3">
        <v>16</v>
      </c>
      <c r="S5" s="3">
        <v>1</v>
      </c>
    </row>
    <row r="6" spans="1:19" x14ac:dyDescent="0.2">
      <c r="A6" s="145" t="s">
        <v>1171</v>
      </c>
      <c r="B6" s="146" t="s">
        <v>1172</v>
      </c>
      <c r="C6" s="146" t="s">
        <v>1173</v>
      </c>
      <c r="D6" s="146">
        <v>0</v>
      </c>
      <c r="E6" s="146">
        <v>0</v>
      </c>
      <c r="F6" s="146">
        <v>0</v>
      </c>
      <c r="G6" s="146">
        <v>0</v>
      </c>
      <c r="H6" s="146" t="s">
        <v>1174</v>
      </c>
      <c r="I6" s="146" t="s">
        <v>1175</v>
      </c>
      <c r="J6" s="146">
        <v>0</v>
      </c>
      <c r="K6" s="146">
        <v>0</v>
      </c>
      <c r="M6" s="3"/>
      <c r="N6" s="3"/>
      <c r="O6" s="144">
        <f>O5/$N5</f>
        <v>0.87337662337662336</v>
      </c>
      <c r="P6" s="144">
        <f t="shared" ref="P6:S6" si="1">P5/$N5</f>
        <v>9.74025974025974E-3</v>
      </c>
      <c r="Q6" s="144">
        <f t="shared" si="1"/>
        <v>6.1688311688311688E-2</v>
      </c>
      <c r="R6" s="144">
        <f t="shared" si="1"/>
        <v>5.1948051948051951E-2</v>
      </c>
      <c r="S6" s="144">
        <f t="shared" si="1"/>
        <v>3.246753246753247E-3</v>
      </c>
    </row>
    <row r="7" spans="1:19" ht="17" thickBot="1" x14ac:dyDescent="0.25">
      <c r="A7" s="142" t="s">
        <v>1176</v>
      </c>
      <c r="B7" s="147" t="s">
        <v>1177</v>
      </c>
      <c r="C7" s="147" t="s">
        <v>1178</v>
      </c>
      <c r="D7" s="147" t="s">
        <v>1179</v>
      </c>
      <c r="E7" s="147" t="s">
        <v>1180</v>
      </c>
      <c r="F7" s="147">
        <v>7</v>
      </c>
      <c r="G7" s="147" t="s">
        <v>1181</v>
      </c>
      <c r="H7" s="147" t="s">
        <v>1182</v>
      </c>
      <c r="I7" s="147" t="s">
        <v>1183</v>
      </c>
      <c r="J7" s="147" t="s">
        <v>1184</v>
      </c>
      <c r="K7" s="147" t="s">
        <v>1185</v>
      </c>
      <c r="M7" s="3" t="s">
        <v>351</v>
      </c>
      <c r="N7" s="3">
        <v>360</v>
      </c>
      <c r="O7" s="3">
        <v>347</v>
      </c>
      <c r="P7" s="3">
        <v>0</v>
      </c>
      <c r="Q7" s="3">
        <v>2</v>
      </c>
      <c r="R7" s="3">
        <v>11</v>
      </c>
      <c r="S7" s="3">
        <v>0</v>
      </c>
    </row>
    <row r="8" spans="1:19" x14ac:dyDescent="0.2">
      <c r="A8" s="145"/>
      <c r="B8" s="180"/>
      <c r="C8" s="180"/>
      <c r="D8" s="180"/>
      <c r="E8" s="180"/>
      <c r="F8" s="180"/>
      <c r="G8" s="180"/>
      <c r="H8" s="180"/>
      <c r="I8" s="180"/>
      <c r="J8" s="180"/>
      <c r="K8" s="180"/>
      <c r="M8" s="3"/>
      <c r="N8" s="3"/>
      <c r="O8" s="144">
        <f>O7/$N7</f>
        <v>0.96388888888888891</v>
      </c>
      <c r="P8" s="144">
        <f t="shared" ref="P8:S8" si="2">P7/$N7</f>
        <v>0</v>
      </c>
      <c r="Q8" s="144">
        <f t="shared" si="2"/>
        <v>5.5555555555555558E-3</v>
      </c>
      <c r="R8" s="144">
        <f t="shared" si="2"/>
        <v>3.0555555555555555E-2</v>
      </c>
      <c r="S8" s="144">
        <f t="shared" si="2"/>
        <v>0</v>
      </c>
    </row>
    <row r="9" spans="1:19" ht="17" thickBot="1" x14ac:dyDescent="0.25">
      <c r="A9" s="142"/>
      <c r="B9" s="181"/>
      <c r="C9" s="181"/>
      <c r="D9" s="181" t="s">
        <v>1186</v>
      </c>
      <c r="E9" s="181"/>
      <c r="F9" s="181"/>
      <c r="G9" s="181"/>
      <c r="H9" s="181"/>
      <c r="I9" s="181"/>
      <c r="J9" s="181"/>
      <c r="K9" s="181"/>
      <c r="M9" s="3" t="s">
        <v>352</v>
      </c>
      <c r="N9" s="3">
        <v>446</v>
      </c>
      <c r="O9" s="3">
        <v>391</v>
      </c>
      <c r="P9" s="3">
        <v>9</v>
      </c>
      <c r="Q9" s="3">
        <v>14</v>
      </c>
      <c r="R9" s="3">
        <v>32</v>
      </c>
      <c r="S9" s="3">
        <v>0</v>
      </c>
    </row>
    <row r="10" spans="1:19" ht="17" thickBot="1" x14ac:dyDescent="0.25">
      <c r="A10" s="142"/>
      <c r="B10" s="179" t="s">
        <v>1187</v>
      </c>
      <c r="C10" s="179"/>
      <c r="D10" s="179" t="s">
        <v>1155</v>
      </c>
      <c r="E10" s="179"/>
      <c r="F10" s="179" t="s">
        <v>417</v>
      </c>
      <c r="G10" s="179"/>
      <c r="H10" s="179" t="s">
        <v>416</v>
      </c>
      <c r="I10" s="179"/>
      <c r="J10" s="179" t="s">
        <v>1156</v>
      </c>
      <c r="K10" s="179"/>
      <c r="M10" s="3"/>
      <c r="N10" s="3"/>
      <c r="O10" s="144">
        <f>O9/$N9</f>
        <v>0.87668161434977576</v>
      </c>
      <c r="P10" s="144">
        <f t="shared" ref="P10:S10" si="3">P9/$N9</f>
        <v>2.0179372197309416E-2</v>
      </c>
      <c r="Q10" s="144">
        <f t="shared" si="3"/>
        <v>3.1390134529147982E-2</v>
      </c>
      <c r="R10" s="144">
        <f t="shared" si="3"/>
        <v>7.1748878923766815E-2</v>
      </c>
      <c r="S10" s="144">
        <f t="shared" si="3"/>
        <v>0</v>
      </c>
    </row>
    <row r="11" spans="1:19" ht="17" thickBot="1" x14ac:dyDescent="0.25">
      <c r="A11" s="142"/>
      <c r="B11" s="143" t="s">
        <v>1158</v>
      </c>
      <c r="C11" s="143" t="s">
        <v>1159</v>
      </c>
      <c r="D11" s="143" t="s">
        <v>1158</v>
      </c>
      <c r="E11" s="143" t="s">
        <v>1159</v>
      </c>
      <c r="F11" s="143" t="s">
        <v>1158</v>
      </c>
      <c r="G11" s="143" t="s">
        <v>1159</v>
      </c>
      <c r="H11" s="143" t="s">
        <v>1158</v>
      </c>
      <c r="I11" s="143" t="s">
        <v>1159</v>
      </c>
      <c r="J11" s="143" t="s">
        <v>1158</v>
      </c>
      <c r="K11" s="143" t="s">
        <v>1159</v>
      </c>
      <c r="M11" s="3" t="s">
        <v>355</v>
      </c>
      <c r="N11" s="3">
        <v>445</v>
      </c>
      <c r="O11" s="3">
        <v>365</v>
      </c>
      <c r="P11" s="3">
        <v>9</v>
      </c>
      <c r="Q11" s="3">
        <v>33</v>
      </c>
      <c r="R11" s="3">
        <v>38</v>
      </c>
      <c r="S11" s="3">
        <v>0</v>
      </c>
    </row>
    <row r="12" spans="1:19" x14ac:dyDescent="0.2">
      <c r="A12" s="145" t="s">
        <v>1160</v>
      </c>
      <c r="B12" s="146" t="s">
        <v>1188</v>
      </c>
      <c r="C12" s="146" t="s">
        <v>1189</v>
      </c>
      <c r="D12" s="146" t="s">
        <v>1188</v>
      </c>
      <c r="E12" s="146" t="s">
        <v>1190</v>
      </c>
      <c r="F12" s="146" t="s">
        <v>1188</v>
      </c>
      <c r="G12" s="146" t="s">
        <v>1191</v>
      </c>
      <c r="H12" s="146" t="s">
        <v>1188</v>
      </c>
      <c r="I12" s="146" t="s">
        <v>1192</v>
      </c>
      <c r="J12" s="146" t="s">
        <v>1188</v>
      </c>
      <c r="K12" s="146" t="s">
        <v>1188</v>
      </c>
      <c r="M12" s="3"/>
      <c r="N12" s="3"/>
      <c r="O12" s="144">
        <f>O11/$N11</f>
        <v>0.8202247191011236</v>
      </c>
      <c r="P12" s="144">
        <f t="shared" ref="P12:S12" si="4">P11/$N11</f>
        <v>2.0224719101123594E-2</v>
      </c>
      <c r="Q12" s="144">
        <f t="shared" si="4"/>
        <v>7.415730337078652E-2</v>
      </c>
      <c r="R12" s="144">
        <f t="shared" si="4"/>
        <v>8.5393258426966295E-2</v>
      </c>
      <c r="S12" s="144">
        <f t="shared" si="4"/>
        <v>0</v>
      </c>
    </row>
    <row r="13" spans="1:19" x14ac:dyDescent="0.2">
      <c r="A13" s="145" t="s">
        <v>1171</v>
      </c>
      <c r="B13" s="146" t="s">
        <v>1188</v>
      </c>
      <c r="C13" s="146" t="s">
        <v>1193</v>
      </c>
      <c r="D13" s="146" t="s">
        <v>1188</v>
      </c>
      <c r="E13" s="146">
        <v>0</v>
      </c>
      <c r="F13" s="146" t="s">
        <v>1188</v>
      </c>
      <c r="G13" s="146">
        <v>0</v>
      </c>
      <c r="H13" s="146" t="s">
        <v>1188</v>
      </c>
      <c r="I13" s="146"/>
      <c r="J13" s="146" t="s">
        <v>1188</v>
      </c>
      <c r="K13" s="146" t="s">
        <v>1188</v>
      </c>
      <c r="M13" s="3" t="s">
        <v>356</v>
      </c>
      <c r="N13" s="3">
        <v>399</v>
      </c>
      <c r="O13" s="3">
        <v>347</v>
      </c>
      <c r="P13" s="3">
        <v>5</v>
      </c>
      <c r="Q13" s="3">
        <v>11</v>
      </c>
      <c r="R13" s="3">
        <v>36</v>
      </c>
      <c r="S13" s="3">
        <v>0</v>
      </c>
    </row>
    <row r="14" spans="1:19" ht="17" thickBot="1" x14ac:dyDescent="0.25">
      <c r="A14" s="148" t="s">
        <v>1176</v>
      </c>
      <c r="B14" s="149" t="s">
        <v>1188</v>
      </c>
      <c r="C14" s="149" t="s">
        <v>1194</v>
      </c>
      <c r="D14" s="149" t="s">
        <v>1188</v>
      </c>
      <c r="E14" s="149" t="s">
        <v>1195</v>
      </c>
      <c r="F14" s="149" t="s">
        <v>1188</v>
      </c>
      <c r="G14" s="149" t="s">
        <v>1196</v>
      </c>
      <c r="H14" s="149" t="s">
        <v>1188</v>
      </c>
      <c r="I14" s="149" t="s">
        <v>1197</v>
      </c>
      <c r="J14" s="149" t="s">
        <v>1188</v>
      </c>
      <c r="K14" s="149" t="s">
        <v>1188</v>
      </c>
      <c r="M14" s="3"/>
      <c r="N14" s="3"/>
      <c r="O14" s="144">
        <f>O13/$N13</f>
        <v>0.86967418546365916</v>
      </c>
      <c r="P14" s="144">
        <f t="shared" ref="P14:S14" si="5">P13/$N13</f>
        <v>1.2531328320802004E-2</v>
      </c>
      <c r="Q14" s="144">
        <f t="shared" si="5"/>
        <v>2.7568922305764409E-2</v>
      </c>
      <c r="R14" s="144">
        <f t="shared" si="5"/>
        <v>9.0225563909774431E-2</v>
      </c>
      <c r="S14" s="144">
        <f t="shared" si="5"/>
        <v>0</v>
      </c>
    </row>
    <row r="15" spans="1:19" ht="17" thickTop="1" x14ac:dyDescent="0.2">
      <c r="A15" s="150" t="s">
        <v>1198</v>
      </c>
      <c r="M15" s="3" t="s">
        <v>357</v>
      </c>
      <c r="N15" s="3">
        <v>400</v>
      </c>
      <c r="O15" s="3">
        <v>352</v>
      </c>
      <c r="P15" s="3">
        <v>6</v>
      </c>
      <c r="Q15" s="3">
        <v>14</v>
      </c>
      <c r="R15" s="3">
        <v>28</v>
      </c>
      <c r="S15" s="3">
        <v>0</v>
      </c>
    </row>
    <row r="16" spans="1:19" x14ac:dyDescent="0.2">
      <c r="A16" s="151" t="s">
        <v>1199</v>
      </c>
      <c r="M16" s="3"/>
      <c r="N16" s="3"/>
      <c r="O16" s="144">
        <f>O15/$N15</f>
        <v>0.88</v>
      </c>
      <c r="P16" s="144">
        <f t="shared" ref="P16:S16" si="6">P15/$N15</f>
        <v>1.4999999999999999E-2</v>
      </c>
      <c r="Q16" s="144">
        <f t="shared" si="6"/>
        <v>3.5000000000000003E-2</v>
      </c>
      <c r="R16" s="144">
        <f t="shared" si="6"/>
        <v>7.0000000000000007E-2</v>
      </c>
      <c r="S16" s="144">
        <f t="shared" si="6"/>
        <v>0</v>
      </c>
    </row>
    <row r="17" spans="13:19" x14ac:dyDescent="0.2">
      <c r="M17" s="3" t="s">
        <v>358</v>
      </c>
      <c r="N17" s="3">
        <v>430</v>
      </c>
      <c r="O17" s="3">
        <v>358</v>
      </c>
      <c r="P17" s="3">
        <v>5</v>
      </c>
      <c r="Q17" s="3">
        <v>29</v>
      </c>
      <c r="R17" s="3">
        <v>38</v>
      </c>
      <c r="S17" s="3">
        <v>0</v>
      </c>
    </row>
    <row r="18" spans="13:19" x14ac:dyDescent="0.2">
      <c r="M18" s="3"/>
      <c r="N18" s="3"/>
      <c r="O18" s="144">
        <f>O17/$N17</f>
        <v>0.83255813953488367</v>
      </c>
      <c r="P18" s="144">
        <f t="shared" ref="P18:S18" si="7">P17/$N17</f>
        <v>1.1627906976744186E-2</v>
      </c>
      <c r="Q18" s="144">
        <f t="shared" si="7"/>
        <v>6.7441860465116285E-2</v>
      </c>
      <c r="R18" s="144">
        <f t="shared" si="7"/>
        <v>8.8372093023255813E-2</v>
      </c>
      <c r="S18" s="144">
        <f t="shared" si="7"/>
        <v>0</v>
      </c>
    </row>
    <row r="19" spans="13:19" x14ac:dyDescent="0.2">
      <c r="M19" s="3" t="s">
        <v>359</v>
      </c>
      <c r="N19" s="3">
        <v>443</v>
      </c>
      <c r="O19" s="3">
        <v>412</v>
      </c>
      <c r="P19" s="3">
        <v>0</v>
      </c>
      <c r="Q19" s="3">
        <v>6</v>
      </c>
      <c r="R19" s="3">
        <v>21</v>
      </c>
      <c r="S19" s="3">
        <v>4</v>
      </c>
    </row>
    <row r="20" spans="13:19" x14ac:dyDescent="0.2">
      <c r="M20" s="3"/>
      <c r="N20" s="3"/>
      <c r="O20" s="144">
        <f>O19/$N19</f>
        <v>0.93002257336343119</v>
      </c>
      <c r="P20" s="144">
        <f t="shared" ref="P20:S20" si="8">P19/$N19</f>
        <v>0</v>
      </c>
      <c r="Q20" s="144">
        <f t="shared" si="8"/>
        <v>1.3544018058690745E-2</v>
      </c>
      <c r="R20" s="144">
        <f t="shared" si="8"/>
        <v>4.740406320541761E-2</v>
      </c>
      <c r="S20" s="144">
        <f t="shared" si="8"/>
        <v>9.0293453724604959E-3</v>
      </c>
    </row>
    <row r="21" spans="13:19" x14ac:dyDescent="0.2">
      <c r="M21" s="3" t="s">
        <v>360</v>
      </c>
      <c r="N21" s="3">
        <v>453</v>
      </c>
      <c r="O21" s="3">
        <v>427</v>
      </c>
      <c r="P21" s="3">
        <v>5</v>
      </c>
      <c r="Q21" s="3">
        <v>6</v>
      </c>
      <c r="R21" s="3">
        <v>15</v>
      </c>
      <c r="S21" s="3">
        <v>0</v>
      </c>
    </row>
    <row r="22" spans="13:19" x14ac:dyDescent="0.2">
      <c r="M22" s="3"/>
      <c r="N22" s="3"/>
      <c r="O22" s="144">
        <f>O21/$N21</f>
        <v>0.94260485651214132</v>
      </c>
      <c r="P22" s="144">
        <f t="shared" ref="P22:S22" si="9">P21/$N21</f>
        <v>1.1037527593818985E-2</v>
      </c>
      <c r="Q22" s="144">
        <f t="shared" si="9"/>
        <v>1.3245033112582781E-2</v>
      </c>
      <c r="R22" s="144">
        <f t="shared" si="9"/>
        <v>3.3112582781456956E-2</v>
      </c>
      <c r="S22" s="144">
        <f t="shared" si="9"/>
        <v>0</v>
      </c>
    </row>
    <row r="23" spans="13:19" x14ac:dyDescent="0.2">
      <c r="M23" s="3" t="s">
        <v>361</v>
      </c>
      <c r="N23" s="3">
        <v>455</v>
      </c>
      <c r="O23" s="3">
        <v>410</v>
      </c>
      <c r="P23" s="3">
        <v>0</v>
      </c>
      <c r="Q23" s="3">
        <v>15</v>
      </c>
      <c r="R23" s="3">
        <v>29</v>
      </c>
      <c r="S23" s="3">
        <v>1</v>
      </c>
    </row>
    <row r="24" spans="13:19" x14ac:dyDescent="0.2">
      <c r="M24" s="3"/>
      <c r="N24" s="3"/>
      <c r="O24" s="144">
        <f>O23/$N23</f>
        <v>0.90109890109890112</v>
      </c>
      <c r="P24" s="144">
        <f t="shared" ref="P24:S24" si="10">P23/$N23</f>
        <v>0</v>
      </c>
      <c r="Q24" s="144">
        <f t="shared" si="10"/>
        <v>3.2967032967032968E-2</v>
      </c>
      <c r="R24" s="144">
        <f t="shared" si="10"/>
        <v>6.3736263736263732E-2</v>
      </c>
      <c r="S24" s="144">
        <f t="shared" si="10"/>
        <v>2.1978021978021978E-3</v>
      </c>
    </row>
    <row r="25" spans="13:19" x14ac:dyDescent="0.2">
      <c r="M25" s="3" t="s">
        <v>362</v>
      </c>
      <c r="N25" s="3">
        <v>480</v>
      </c>
      <c r="O25" s="3">
        <v>431</v>
      </c>
      <c r="P25" s="3">
        <v>15</v>
      </c>
      <c r="Q25" s="3">
        <v>4</v>
      </c>
      <c r="R25" s="3">
        <v>30</v>
      </c>
      <c r="S25" s="3">
        <v>0</v>
      </c>
    </row>
    <row r="26" spans="13:19" x14ac:dyDescent="0.2">
      <c r="M26" s="3"/>
      <c r="N26" s="3"/>
      <c r="O26" s="144">
        <f>O25/$N25</f>
        <v>0.8979166666666667</v>
      </c>
      <c r="P26" s="144">
        <f t="shared" ref="P26:S26" si="11">P25/$N25</f>
        <v>3.125E-2</v>
      </c>
      <c r="Q26" s="144">
        <f t="shared" si="11"/>
        <v>8.3333333333333332E-3</v>
      </c>
      <c r="R26" s="144">
        <f t="shared" si="11"/>
        <v>6.25E-2</v>
      </c>
      <c r="S26" s="144">
        <f t="shared" si="11"/>
        <v>0</v>
      </c>
    </row>
    <row r="27" spans="13:19" x14ac:dyDescent="0.2">
      <c r="M27" s="3" t="s">
        <v>363</v>
      </c>
      <c r="N27" s="3">
        <v>479</v>
      </c>
      <c r="O27" s="3">
        <v>428</v>
      </c>
      <c r="P27" s="3">
        <v>3</v>
      </c>
      <c r="Q27" s="3">
        <v>13</v>
      </c>
      <c r="R27" s="3">
        <v>34</v>
      </c>
      <c r="S27" s="3">
        <v>1</v>
      </c>
    </row>
    <row r="28" spans="13:19" x14ac:dyDescent="0.2">
      <c r="M28" s="3"/>
      <c r="N28" s="3"/>
      <c r="O28" s="144">
        <f>O27/$N27</f>
        <v>0.89352818371607512</v>
      </c>
      <c r="P28" s="144">
        <f t="shared" ref="P28:S28" si="12">P27/$N27</f>
        <v>6.2630480167014616E-3</v>
      </c>
      <c r="Q28" s="144">
        <f t="shared" si="12"/>
        <v>2.7139874739039668E-2</v>
      </c>
      <c r="R28" s="144">
        <f t="shared" si="12"/>
        <v>7.0981210855949897E-2</v>
      </c>
      <c r="S28" s="144">
        <f t="shared" si="12"/>
        <v>2.0876826722338203E-3</v>
      </c>
    </row>
    <row r="29" spans="13:19" x14ac:dyDescent="0.2">
      <c r="M29" s="3" t="s">
        <v>368</v>
      </c>
      <c r="N29" s="3">
        <v>500</v>
      </c>
      <c r="O29" s="3">
        <v>452</v>
      </c>
      <c r="P29" s="3">
        <v>2</v>
      </c>
      <c r="Q29" s="3">
        <v>6</v>
      </c>
      <c r="R29" s="3">
        <v>40</v>
      </c>
      <c r="S29" s="3">
        <v>0</v>
      </c>
    </row>
    <row r="30" spans="13:19" x14ac:dyDescent="0.2">
      <c r="M30" s="3"/>
      <c r="N30" s="3"/>
      <c r="O30" s="144">
        <f>O29/$N29</f>
        <v>0.90400000000000003</v>
      </c>
      <c r="P30" s="144">
        <f t="shared" ref="P30:S30" si="13">P29/$N29</f>
        <v>4.0000000000000001E-3</v>
      </c>
      <c r="Q30" s="144">
        <f t="shared" si="13"/>
        <v>1.2E-2</v>
      </c>
      <c r="R30" s="144">
        <f t="shared" si="13"/>
        <v>0.08</v>
      </c>
      <c r="S30" s="144">
        <f t="shared" si="13"/>
        <v>0</v>
      </c>
    </row>
    <row r="31" spans="13:19" x14ac:dyDescent="0.2">
      <c r="M31" s="3" t="s">
        <v>371</v>
      </c>
      <c r="N31" s="3">
        <v>445</v>
      </c>
      <c r="O31" s="3">
        <v>428</v>
      </c>
      <c r="P31" s="3">
        <v>0</v>
      </c>
      <c r="Q31" s="3">
        <v>0</v>
      </c>
      <c r="R31" s="3">
        <v>17</v>
      </c>
      <c r="S31" s="3">
        <v>0</v>
      </c>
    </row>
    <row r="32" spans="13:19" x14ac:dyDescent="0.2">
      <c r="M32" s="3"/>
      <c r="N32" s="3"/>
      <c r="O32" s="144">
        <f>O31/$N31</f>
        <v>0.96179775280898872</v>
      </c>
      <c r="P32" s="144">
        <f t="shared" ref="P32:S32" si="14">P31/$N31</f>
        <v>0</v>
      </c>
      <c r="Q32" s="144">
        <f t="shared" si="14"/>
        <v>0</v>
      </c>
      <c r="R32" s="144">
        <f t="shared" si="14"/>
        <v>3.8202247191011236E-2</v>
      </c>
      <c r="S32" s="144">
        <f t="shared" si="14"/>
        <v>0</v>
      </c>
    </row>
    <row r="33" spans="13:19" x14ac:dyDescent="0.2">
      <c r="M33" s="3" t="s">
        <v>372</v>
      </c>
      <c r="N33" s="3">
        <v>484</v>
      </c>
      <c r="O33" s="3">
        <v>451</v>
      </c>
      <c r="P33" s="3">
        <v>6</v>
      </c>
      <c r="Q33" s="3">
        <v>2</v>
      </c>
      <c r="R33" s="3">
        <v>25</v>
      </c>
      <c r="S33" s="3">
        <v>0</v>
      </c>
    </row>
    <row r="34" spans="13:19" x14ac:dyDescent="0.2">
      <c r="M34" s="3"/>
      <c r="N34" s="3"/>
      <c r="O34" s="144">
        <f>O33/$N33</f>
        <v>0.93181818181818177</v>
      </c>
      <c r="P34" s="144">
        <f t="shared" ref="P34:S34" si="15">P33/$N33</f>
        <v>1.2396694214876033E-2</v>
      </c>
      <c r="Q34" s="144">
        <f t="shared" si="15"/>
        <v>4.1322314049586778E-3</v>
      </c>
      <c r="R34" s="144">
        <f t="shared" si="15"/>
        <v>5.1652892561983473E-2</v>
      </c>
      <c r="S34" s="144">
        <f t="shared" si="15"/>
        <v>0</v>
      </c>
    </row>
    <row r="35" spans="13:19" x14ac:dyDescent="0.2">
      <c r="M35" s="152" t="s">
        <v>1200</v>
      </c>
      <c r="N35" s="3"/>
      <c r="O35" s="3"/>
      <c r="P35" s="3"/>
      <c r="Q35" s="3"/>
      <c r="R35" s="3"/>
      <c r="S35" s="3"/>
    </row>
    <row r="36" spans="13:19" x14ac:dyDescent="0.2">
      <c r="M36" s="3" t="s">
        <v>362</v>
      </c>
      <c r="N36" s="3">
        <v>400</v>
      </c>
      <c r="O36" s="3">
        <v>361</v>
      </c>
      <c r="P36" s="3">
        <v>9</v>
      </c>
      <c r="Q36" s="3">
        <v>9</v>
      </c>
      <c r="R36" s="3">
        <v>21</v>
      </c>
      <c r="S36" s="3">
        <v>0</v>
      </c>
    </row>
    <row r="37" spans="13:19" x14ac:dyDescent="0.2">
      <c r="M37" s="3"/>
      <c r="N37" s="3"/>
      <c r="O37" s="144">
        <f>O36/$N36</f>
        <v>0.90249999999999997</v>
      </c>
      <c r="P37" s="144">
        <f t="shared" ref="P37:S37" si="16">P36/$N36</f>
        <v>2.2499999999999999E-2</v>
      </c>
      <c r="Q37" s="144">
        <f t="shared" si="16"/>
        <v>2.2499999999999999E-2</v>
      </c>
      <c r="R37" s="144">
        <f t="shared" si="16"/>
        <v>5.2499999999999998E-2</v>
      </c>
      <c r="S37" s="144">
        <f t="shared" si="16"/>
        <v>0</v>
      </c>
    </row>
    <row r="38" spans="13:19" x14ac:dyDescent="0.2">
      <c r="M38" s="3" t="s">
        <v>357</v>
      </c>
      <c r="N38" s="3">
        <v>453</v>
      </c>
      <c r="O38" s="3">
        <v>395</v>
      </c>
      <c r="P38" s="3">
        <v>2</v>
      </c>
      <c r="Q38" s="3">
        <v>30</v>
      </c>
      <c r="R38" s="3">
        <v>25</v>
      </c>
      <c r="S38" s="3">
        <v>1</v>
      </c>
    </row>
    <row r="39" spans="13:19" x14ac:dyDescent="0.2">
      <c r="M39" s="7"/>
      <c r="N39" s="7"/>
      <c r="O39" s="153">
        <f>O38/$N38</f>
        <v>0.87196467991169979</v>
      </c>
      <c r="P39" s="153">
        <f t="shared" ref="P39:S39" si="17">P38/$N38</f>
        <v>4.4150110375275938E-3</v>
      </c>
      <c r="Q39" s="153">
        <f t="shared" si="17"/>
        <v>6.6225165562913912E-2</v>
      </c>
      <c r="R39" s="153">
        <f t="shared" si="17"/>
        <v>5.518763796909492E-2</v>
      </c>
      <c r="S39" s="153">
        <f t="shared" si="17"/>
        <v>2.2075055187637969E-3</v>
      </c>
    </row>
    <row r="40" spans="13:19" x14ac:dyDescent="0.2">
      <c r="M40" s="78" t="s">
        <v>1201</v>
      </c>
    </row>
    <row r="41" spans="13:19" x14ac:dyDescent="0.2">
      <c r="M41" s="78"/>
    </row>
  </sheetData>
  <mergeCells count="16">
    <mergeCell ref="B8:C8"/>
    <mergeCell ref="D8:K8"/>
    <mergeCell ref="B9:C9"/>
    <mergeCell ref="D9:K9"/>
    <mergeCell ref="B10:C10"/>
    <mergeCell ref="D10:E10"/>
    <mergeCell ref="F10:G10"/>
    <mergeCell ref="H10:I10"/>
    <mergeCell ref="J10:K10"/>
    <mergeCell ref="B2:C2"/>
    <mergeCell ref="D2:K2"/>
    <mergeCell ref="B3:C3"/>
    <mergeCell ref="D3:E3"/>
    <mergeCell ref="F3:G3"/>
    <mergeCell ref="H3:I3"/>
    <mergeCell ref="J3:K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E8136F-ECDA-4748-B43D-3E3BFC990DF2}">
  <dimension ref="A1:W222"/>
  <sheetViews>
    <sheetView workbookViewId="0">
      <selection activeCell="A2" sqref="A2"/>
    </sheetView>
  </sheetViews>
  <sheetFormatPr baseColWidth="10" defaultRowHeight="16" x14ac:dyDescent="0.2"/>
  <cols>
    <col min="2" max="23" width="8.83203125" customWidth="1"/>
  </cols>
  <sheetData>
    <row r="1" spans="1:23" x14ac:dyDescent="0.2">
      <c r="A1" s="27" t="s">
        <v>1228</v>
      </c>
    </row>
    <row r="2" spans="1:23" x14ac:dyDescent="0.2">
      <c r="A2" s="28" t="s">
        <v>153</v>
      </c>
      <c r="B2" s="2" t="s">
        <v>6</v>
      </c>
      <c r="C2" s="2" t="s">
        <v>7</v>
      </c>
      <c r="D2" s="2" t="s">
        <v>8</v>
      </c>
      <c r="E2" s="2" t="s">
        <v>9</v>
      </c>
      <c r="F2" s="2" t="s">
        <v>10</v>
      </c>
      <c r="G2" s="2" t="s">
        <v>11</v>
      </c>
      <c r="H2" s="2" t="s">
        <v>12</v>
      </c>
      <c r="I2" s="2" t="s">
        <v>13</v>
      </c>
      <c r="J2" s="2" t="s">
        <v>14</v>
      </c>
      <c r="K2" s="2" t="s">
        <v>15</v>
      </c>
      <c r="L2" s="2" t="s">
        <v>128</v>
      </c>
      <c r="M2" s="2" t="s">
        <v>116</v>
      </c>
      <c r="N2" s="2" t="s">
        <v>114</v>
      </c>
      <c r="O2" s="2" t="s">
        <v>118</v>
      </c>
      <c r="P2" s="2" t="s">
        <v>117</v>
      </c>
      <c r="Q2" s="2" t="s">
        <v>111</v>
      </c>
      <c r="R2" s="2" t="s">
        <v>123</v>
      </c>
      <c r="S2" s="2" t="s">
        <v>113</v>
      </c>
      <c r="T2" s="2" t="s">
        <v>124</v>
      </c>
      <c r="U2" s="2" t="s">
        <v>119</v>
      </c>
      <c r="V2" s="2" t="s">
        <v>125</v>
      </c>
      <c r="W2" s="2" t="s">
        <v>122</v>
      </c>
    </row>
    <row r="3" spans="1:23" x14ac:dyDescent="0.2">
      <c r="A3" s="3" t="s">
        <v>154</v>
      </c>
      <c r="B3" s="17">
        <v>50.66</v>
      </c>
      <c r="C3" s="17">
        <v>2.6080000000000001</v>
      </c>
      <c r="D3" s="17">
        <v>13.7</v>
      </c>
      <c r="E3" s="17">
        <v>13.28</v>
      </c>
      <c r="F3" s="4">
        <v>0.218</v>
      </c>
      <c r="G3" s="4">
        <v>5.31</v>
      </c>
      <c r="H3" s="17">
        <v>10.07</v>
      </c>
      <c r="I3" s="4">
        <v>3.01</v>
      </c>
      <c r="J3" s="4">
        <v>0.67100000000000004</v>
      </c>
      <c r="K3" s="4">
        <v>0.33</v>
      </c>
      <c r="L3" s="3">
        <v>130</v>
      </c>
      <c r="M3" s="3">
        <v>74</v>
      </c>
      <c r="N3" s="3">
        <v>27</v>
      </c>
      <c r="O3" s="3">
        <v>155</v>
      </c>
      <c r="P3" s="3">
        <v>34</v>
      </c>
      <c r="Q3" s="3">
        <v>40.799999999999997</v>
      </c>
      <c r="R3" s="3">
        <v>211</v>
      </c>
      <c r="S3" s="3">
        <v>378</v>
      </c>
      <c r="T3" s="3">
        <v>35.200000000000003</v>
      </c>
      <c r="U3" s="3">
        <v>112</v>
      </c>
      <c r="V3" s="3">
        <v>187</v>
      </c>
      <c r="W3" s="3">
        <v>13.6</v>
      </c>
    </row>
    <row r="4" spans="1:23" x14ac:dyDescent="0.2">
      <c r="A4" s="3" t="s">
        <v>155</v>
      </c>
      <c r="B4" s="17">
        <v>50.24</v>
      </c>
      <c r="C4" s="17">
        <v>2.1850000000000001</v>
      </c>
      <c r="D4" s="17">
        <v>13.55</v>
      </c>
      <c r="E4" s="17">
        <v>13.08</v>
      </c>
      <c r="F4" s="4">
        <v>0.20499999999999999</v>
      </c>
      <c r="G4" s="4">
        <v>6.03</v>
      </c>
      <c r="H4" s="17">
        <v>11.53</v>
      </c>
      <c r="I4" s="4">
        <v>2.5</v>
      </c>
      <c r="J4" s="4">
        <v>0.30199999999999999</v>
      </c>
      <c r="K4" s="4">
        <v>0.27</v>
      </c>
      <c r="L4" s="3">
        <v>51</v>
      </c>
      <c r="M4" s="3">
        <v>60</v>
      </c>
      <c r="N4" s="3">
        <v>82</v>
      </c>
      <c r="O4" s="3">
        <v>132</v>
      </c>
      <c r="P4" s="3">
        <v>51</v>
      </c>
      <c r="Q4" s="3">
        <v>45.8</v>
      </c>
      <c r="R4" s="3">
        <v>158</v>
      </c>
      <c r="S4" s="3">
        <v>372</v>
      </c>
      <c r="T4" s="3">
        <v>37.299999999999997</v>
      </c>
      <c r="U4" s="3">
        <v>111</v>
      </c>
      <c r="V4" s="3">
        <v>137</v>
      </c>
      <c r="W4" s="3">
        <v>7.1</v>
      </c>
    </row>
    <row r="5" spans="1:23" x14ac:dyDescent="0.2">
      <c r="A5" s="3" t="s">
        <v>156</v>
      </c>
      <c r="B5" s="17">
        <v>50.32</v>
      </c>
      <c r="C5" s="17">
        <v>2.8170000000000002</v>
      </c>
      <c r="D5" s="17">
        <v>13.37</v>
      </c>
      <c r="E5" s="17">
        <v>13.83</v>
      </c>
      <c r="F5" s="4">
        <v>0.21299999999999999</v>
      </c>
      <c r="G5" s="4">
        <v>5.12</v>
      </c>
      <c r="H5" s="17">
        <v>10.28</v>
      </c>
      <c r="I5" s="4">
        <v>2.77</v>
      </c>
      <c r="J5" s="4">
        <v>0.749</v>
      </c>
      <c r="K5" s="4">
        <v>0.38</v>
      </c>
      <c r="L5" s="3">
        <v>134</v>
      </c>
      <c r="M5" s="3">
        <v>68</v>
      </c>
      <c r="N5" s="3">
        <v>29</v>
      </c>
      <c r="O5" s="3">
        <v>142</v>
      </c>
      <c r="P5" s="3">
        <v>35</v>
      </c>
      <c r="Q5" s="3">
        <v>38.4</v>
      </c>
      <c r="R5" s="3">
        <v>199</v>
      </c>
      <c r="S5" s="3">
        <v>377</v>
      </c>
      <c r="T5" s="3">
        <v>40.6</v>
      </c>
      <c r="U5" s="3">
        <v>118</v>
      </c>
      <c r="V5" s="3">
        <v>205</v>
      </c>
      <c r="W5" s="3">
        <v>13.6</v>
      </c>
    </row>
    <row r="6" spans="1:23" x14ac:dyDescent="0.2">
      <c r="A6" s="3" t="s">
        <v>157</v>
      </c>
      <c r="B6" s="17">
        <v>50.56</v>
      </c>
      <c r="C6" s="17">
        <v>2.734</v>
      </c>
      <c r="D6" s="17">
        <v>13.92</v>
      </c>
      <c r="E6" s="17">
        <v>14.09</v>
      </c>
      <c r="F6" s="4">
        <v>0.217</v>
      </c>
      <c r="G6" s="4">
        <v>4.6399999999999997</v>
      </c>
      <c r="H6" s="17">
        <v>9.7799999999999994</v>
      </c>
      <c r="I6" s="4">
        <v>2.92</v>
      </c>
      <c r="J6" s="4">
        <v>0.66800000000000004</v>
      </c>
      <c r="K6" s="4">
        <v>0.34</v>
      </c>
      <c r="L6" s="3">
        <v>138</v>
      </c>
      <c r="M6" s="3">
        <v>65</v>
      </c>
      <c r="N6" s="3">
        <v>14</v>
      </c>
      <c r="O6" s="3">
        <v>156</v>
      </c>
      <c r="P6" s="3">
        <v>33</v>
      </c>
      <c r="Q6" s="3">
        <v>42.2</v>
      </c>
      <c r="R6" s="3">
        <v>221</v>
      </c>
      <c r="S6" s="3">
        <v>391</v>
      </c>
      <c r="T6" s="3">
        <v>39.1</v>
      </c>
      <c r="U6" s="3">
        <v>118</v>
      </c>
      <c r="V6" s="3">
        <v>199</v>
      </c>
      <c r="W6" s="3">
        <v>13.8</v>
      </c>
    </row>
    <row r="7" spans="1:23" x14ac:dyDescent="0.2">
      <c r="A7" s="3" t="s">
        <v>158</v>
      </c>
      <c r="B7" s="17">
        <v>50.12</v>
      </c>
      <c r="C7" s="17">
        <v>2.5939999999999999</v>
      </c>
      <c r="D7" s="17">
        <v>13.65</v>
      </c>
      <c r="E7" s="17">
        <v>13.84</v>
      </c>
      <c r="F7" s="4">
        <v>0.214</v>
      </c>
      <c r="G7" s="4">
        <v>5.14</v>
      </c>
      <c r="H7" s="17">
        <v>10.28</v>
      </c>
      <c r="I7" s="4">
        <v>3.02</v>
      </c>
      <c r="J7" s="4">
        <v>0.67900000000000005</v>
      </c>
      <c r="K7" s="4">
        <v>0.33</v>
      </c>
      <c r="L7" s="3">
        <v>134</v>
      </c>
      <c r="M7" s="3">
        <v>66</v>
      </c>
      <c r="N7" s="3">
        <v>19</v>
      </c>
      <c r="O7" s="3">
        <v>153</v>
      </c>
      <c r="P7" s="3">
        <v>34</v>
      </c>
      <c r="Q7" s="3">
        <v>40.5</v>
      </c>
      <c r="R7" s="3">
        <v>211</v>
      </c>
      <c r="S7" s="3">
        <v>388</v>
      </c>
      <c r="T7" s="3">
        <v>37.200000000000003</v>
      </c>
      <c r="U7" s="3">
        <v>116</v>
      </c>
      <c r="V7" s="3">
        <v>185</v>
      </c>
      <c r="W7" s="3">
        <v>12.1</v>
      </c>
    </row>
    <row r="8" spans="1:23" x14ac:dyDescent="0.2">
      <c r="A8" s="3" t="s">
        <v>159</v>
      </c>
      <c r="B8" s="17">
        <v>50.3</v>
      </c>
      <c r="C8" s="17">
        <v>2.4470000000000001</v>
      </c>
      <c r="D8" s="17">
        <v>13.71</v>
      </c>
      <c r="E8" s="17">
        <v>13.73</v>
      </c>
      <c r="F8" s="4">
        <v>0.21199999999999999</v>
      </c>
      <c r="G8" s="4">
        <v>5.31</v>
      </c>
      <c r="H8" s="17">
        <v>10.199999999999999</v>
      </c>
      <c r="I8" s="4">
        <v>3.02</v>
      </c>
      <c r="J8" s="4">
        <v>0.627</v>
      </c>
      <c r="K8" s="4">
        <v>0.32</v>
      </c>
      <c r="L8" s="3">
        <v>127</v>
      </c>
      <c r="M8" s="3">
        <v>63</v>
      </c>
      <c r="N8" s="3">
        <v>25</v>
      </c>
      <c r="O8" s="3">
        <v>142</v>
      </c>
      <c r="P8" s="3">
        <v>34</v>
      </c>
      <c r="Q8" s="3">
        <v>41.9</v>
      </c>
      <c r="R8" s="3">
        <v>210</v>
      </c>
      <c r="S8" s="3">
        <v>370</v>
      </c>
      <c r="T8" s="3">
        <v>36.200000000000003</v>
      </c>
      <c r="U8" s="3">
        <v>117</v>
      </c>
      <c r="V8" s="3">
        <v>180</v>
      </c>
      <c r="W8" s="3">
        <v>13</v>
      </c>
    </row>
    <row r="9" spans="1:23" x14ac:dyDescent="0.2">
      <c r="A9" s="3" t="s">
        <v>160</v>
      </c>
      <c r="B9" s="17">
        <v>49.96</v>
      </c>
      <c r="C9" s="17">
        <v>2.9390000000000001</v>
      </c>
      <c r="D9" s="17">
        <v>13.58</v>
      </c>
      <c r="E9" s="17">
        <v>14.25</v>
      </c>
      <c r="F9" s="4">
        <v>0.23</v>
      </c>
      <c r="G9" s="4">
        <v>4.9800000000000004</v>
      </c>
      <c r="H9" s="17">
        <v>9.91</v>
      </c>
      <c r="I9" s="4">
        <v>2.86</v>
      </c>
      <c r="J9" s="4">
        <v>0.76</v>
      </c>
      <c r="K9" s="4">
        <v>0.4</v>
      </c>
      <c r="L9" s="3">
        <v>148</v>
      </c>
      <c r="M9" s="3">
        <v>72</v>
      </c>
      <c r="N9" s="3">
        <v>31</v>
      </c>
      <c r="O9" s="3">
        <v>156</v>
      </c>
      <c r="P9" s="3">
        <v>32</v>
      </c>
      <c r="Q9" s="3">
        <v>39.6</v>
      </c>
      <c r="R9" s="3">
        <v>205</v>
      </c>
      <c r="S9" s="3">
        <v>387</v>
      </c>
      <c r="T9" s="3">
        <v>41.1</v>
      </c>
      <c r="U9" s="3">
        <v>126</v>
      </c>
      <c r="V9" s="3">
        <v>211</v>
      </c>
      <c r="W9" s="3">
        <v>15.9</v>
      </c>
    </row>
    <row r="10" spans="1:23" x14ac:dyDescent="0.2">
      <c r="A10" s="3" t="s">
        <v>161</v>
      </c>
      <c r="B10" s="17">
        <v>50.27</v>
      </c>
      <c r="C10" s="17">
        <v>3.0110000000000001</v>
      </c>
      <c r="D10" s="17">
        <v>13.22</v>
      </c>
      <c r="E10" s="17">
        <v>14.29</v>
      </c>
      <c r="F10" s="4">
        <v>0.222</v>
      </c>
      <c r="G10" s="4">
        <v>4.71</v>
      </c>
      <c r="H10" s="17">
        <v>10.07</v>
      </c>
      <c r="I10" s="4">
        <v>2.82</v>
      </c>
      <c r="J10" s="4">
        <v>0.83399999999999996</v>
      </c>
      <c r="K10" s="4">
        <v>0.4</v>
      </c>
      <c r="L10" s="3">
        <v>139</v>
      </c>
      <c r="M10" s="3">
        <v>72</v>
      </c>
      <c r="N10" s="3">
        <v>28</v>
      </c>
      <c r="O10" s="3">
        <v>176</v>
      </c>
      <c r="P10" s="3">
        <v>33</v>
      </c>
      <c r="Q10" s="3">
        <v>38.700000000000003</v>
      </c>
      <c r="R10" s="3">
        <v>196</v>
      </c>
      <c r="S10" s="3">
        <v>394</v>
      </c>
      <c r="T10" s="3">
        <v>42.1</v>
      </c>
      <c r="U10" s="3">
        <v>126</v>
      </c>
      <c r="V10" s="3">
        <v>215</v>
      </c>
      <c r="W10" s="3">
        <v>15</v>
      </c>
    </row>
    <row r="11" spans="1:23" x14ac:dyDescent="0.2">
      <c r="A11" s="3" t="s">
        <v>162</v>
      </c>
      <c r="B11" s="17">
        <v>48.15</v>
      </c>
      <c r="C11" s="17">
        <v>2.964</v>
      </c>
      <c r="D11" s="17">
        <v>13.21</v>
      </c>
      <c r="E11" s="17">
        <v>15.37</v>
      </c>
      <c r="F11" s="4">
        <v>0.24399999999999999</v>
      </c>
      <c r="G11" s="4">
        <v>6</v>
      </c>
      <c r="H11" s="17">
        <v>10.74</v>
      </c>
      <c r="I11" s="4">
        <v>2.61</v>
      </c>
      <c r="J11" s="4">
        <v>0.30399999999999999</v>
      </c>
      <c r="K11" s="4">
        <v>0.27</v>
      </c>
      <c r="L11" s="3">
        <v>67</v>
      </c>
      <c r="M11" s="3">
        <v>72</v>
      </c>
      <c r="N11" s="3">
        <v>74</v>
      </c>
      <c r="O11" s="3">
        <v>169</v>
      </c>
      <c r="P11" s="3">
        <v>49</v>
      </c>
      <c r="Q11" s="3">
        <v>48.5</v>
      </c>
      <c r="R11" s="3">
        <v>166</v>
      </c>
      <c r="S11" s="3">
        <v>485</v>
      </c>
      <c r="T11" s="3">
        <v>39.299999999999997</v>
      </c>
      <c r="U11" s="3">
        <v>133</v>
      </c>
      <c r="V11" s="3">
        <v>146</v>
      </c>
      <c r="W11" s="3">
        <v>7.2</v>
      </c>
    </row>
    <row r="12" spans="1:23" x14ac:dyDescent="0.2">
      <c r="A12" s="3" t="s">
        <v>163</v>
      </c>
      <c r="B12" s="17">
        <v>49.67</v>
      </c>
      <c r="C12" s="17">
        <v>2.9359999999999999</v>
      </c>
      <c r="D12" s="17">
        <v>13.65</v>
      </c>
      <c r="E12" s="17">
        <v>14.18</v>
      </c>
      <c r="F12" s="4">
        <v>0.218</v>
      </c>
      <c r="G12" s="4">
        <v>5.14</v>
      </c>
      <c r="H12" s="17">
        <v>10.02</v>
      </c>
      <c r="I12" s="4">
        <v>2.87</v>
      </c>
      <c r="J12" s="4">
        <v>0.77700000000000002</v>
      </c>
      <c r="K12" s="4">
        <v>0.4</v>
      </c>
      <c r="L12" s="3">
        <v>146</v>
      </c>
      <c r="M12" s="3">
        <v>68</v>
      </c>
      <c r="N12" s="3">
        <v>36</v>
      </c>
      <c r="O12" s="3">
        <v>142</v>
      </c>
      <c r="P12" s="3">
        <v>39</v>
      </c>
      <c r="Q12" s="3">
        <v>41.4</v>
      </c>
      <c r="R12" s="3">
        <v>208</v>
      </c>
      <c r="S12" s="3">
        <v>390</v>
      </c>
      <c r="T12" s="3">
        <v>41.3</v>
      </c>
      <c r="U12" s="3">
        <v>126</v>
      </c>
      <c r="V12" s="3">
        <v>211</v>
      </c>
      <c r="W12" s="3">
        <v>14.7</v>
      </c>
    </row>
    <row r="13" spans="1:23" x14ac:dyDescent="0.2">
      <c r="A13" s="3" t="s">
        <v>164</v>
      </c>
      <c r="B13" s="17">
        <v>49.79</v>
      </c>
      <c r="C13" s="17">
        <v>2.8079999999999998</v>
      </c>
      <c r="D13" s="17">
        <v>13.75</v>
      </c>
      <c r="E13" s="17">
        <v>14.5</v>
      </c>
      <c r="F13" s="4">
        <v>0.224</v>
      </c>
      <c r="G13" s="4">
        <v>4.8499999999999996</v>
      </c>
      <c r="H13" s="17">
        <v>10.09</v>
      </c>
      <c r="I13" s="4">
        <v>2.85</v>
      </c>
      <c r="J13" s="4">
        <v>0.63500000000000001</v>
      </c>
      <c r="K13" s="4">
        <v>0.36</v>
      </c>
      <c r="L13" s="3">
        <v>131</v>
      </c>
      <c r="M13" s="3">
        <v>75</v>
      </c>
      <c r="N13" s="3">
        <v>21</v>
      </c>
      <c r="O13" s="3">
        <v>150</v>
      </c>
      <c r="P13" s="3">
        <v>36</v>
      </c>
      <c r="Q13" s="3">
        <v>40.5</v>
      </c>
      <c r="R13" s="3">
        <v>208</v>
      </c>
      <c r="S13" s="3">
        <v>400</v>
      </c>
      <c r="T13" s="3">
        <v>39.200000000000003</v>
      </c>
      <c r="U13" s="3">
        <v>123</v>
      </c>
      <c r="V13" s="3">
        <v>196</v>
      </c>
      <c r="W13" s="3">
        <v>11.5</v>
      </c>
    </row>
    <row r="14" spans="1:23" x14ac:dyDescent="0.2">
      <c r="A14" s="3" t="s">
        <v>165</v>
      </c>
      <c r="B14" s="17">
        <v>48.3</v>
      </c>
      <c r="C14" s="17">
        <v>2.8359999999999999</v>
      </c>
      <c r="D14" s="17">
        <v>14.01</v>
      </c>
      <c r="E14" s="17">
        <v>13.62</v>
      </c>
      <c r="F14" s="4">
        <v>0.21099999999999999</v>
      </c>
      <c r="G14" s="4">
        <v>5.96</v>
      </c>
      <c r="H14" s="17">
        <v>11.22</v>
      </c>
      <c r="I14" s="4">
        <v>2.79</v>
      </c>
      <c r="J14" s="4">
        <v>0.54</v>
      </c>
      <c r="K14" s="4">
        <v>0.38</v>
      </c>
      <c r="L14" s="3">
        <v>120</v>
      </c>
      <c r="M14" s="3">
        <v>69</v>
      </c>
      <c r="N14" s="3">
        <v>41</v>
      </c>
      <c r="O14" s="3">
        <v>111</v>
      </c>
      <c r="P14" s="3">
        <v>46</v>
      </c>
      <c r="Q14" s="3">
        <v>44.2</v>
      </c>
      <c r="R14" s="3">
        <v>231</v>
      </c>
      <c r="S14" s="3">
        <v>389</v>
      </c>
      <c r="T14" s="3">
        <v>36.6</v>
      </c>
      <c r="U14" s="3">
        <v>117</v>
      </c>
      <c r="V14" s="3">
        <v>180</v>
      </c>
      <c r="W14" s="3">
        <v>10.3</v>
      </c>
    </row>
    <row r="15" spans="1:23" x14ac:dyDescent="0.2">
      <c r="A15" s="3" t="s">
        <v>166</v>
      </c>
      <c r="B15" s="17">
        <v>49.12</v>
      </c>
      <c r="C15" s="17">
        <v>3.13</v>
      </c>
      <c r="D15" s="17">
        <v>13.07</v>
      </c>
      <c r="E15" s="17">
        <v>15.8</v>
      </c>
      <c r="F15" s="4">
        <v>0.248</v>
      </c>
      <c r="G15" s="4">
        <v>4.63</v>
      </c>
      <c r="H15" s="17">
        <v>9.51</v>
      </c>
      <c r="I15" s="4">
        <v>3.18</v>
      </c>
      <c r="J15" s="4">
        <v>0.72099999999999997</v>
      </c>
      <c r="K15" s="4">
        <v>0.44</v>
      </c>
      <c r="L15" s="3">
        <v>135</v>
      </c>
      <c r="M15" s="3">
        <v>69</v>
      </c>
      <c r="N15" s="3">
        <v>19</v>
      </c>
      <c r="O15" s="3">
        <v>130</v>
      </c>
      <c r="P15" s="3">
        <v>28</v>
      </c>
      <c r="Q15" s="3">
        <v>41.7</v>
      </c>
      <c r="R15" s="3">
        <v>218</v>
      </c>
      <c r="S15" s="3">
        <v>419</v>
      </c>
      <c r="T15" s="3">
        <v>43.5</v>
      </c>
      <c r="U15" s="3">
        <v>135</v>
      </c>
      <c r="V15" s="3">
        <v>214</v>
      </c>
      <c r="W15" s="3">
        <v>13.8</v>
      </c>
    </row>
    <row r="16" spans="1:23" x14ac:dyDescent="0.2">
      <c r="A16" s="3" t="s">
        <v>167</v>
      </c>
      <c r="B16" s="17">
        <v>49.88</v>
      </c>
      <c r="C16" s="17">
        <v>2.694</v>
      </c>
      <c r="D16" s="17">
        <v>13.79</v>
      </c>
      <c r="E16" s="17">
        <v>13.8</v>
      </c>
      <c r="F16" s="4">
        <v>0.21299999999999999</v>
      </c>
      <c r="G16" s="4">
        <v>5.16</v>
      </c>
      <c r="H16" s="17">
        <v>10.31</v>
      </c>
      <c r="I16" s="4">
        <v>2.91</v>
      </c>
      <c r="J16" s="4">
        <v>0.73799999999999999</v>
      </c>
      <c r="K16" s="4">
        <v>0.38</v>
      </c>
      <c r="L16" s="3">
        <v>134</v>
      </c>
      <c r="M16" s="3">
        <v>69</v>
      </c>
      <c r="N16" s="3">
        <v>44</v>
      </c>
      <c r="O16" s="3">
        <v>137</v>
      </c>
      <c r="P16" s="3">
        <v>39</v>
      </c>
      <c r="Q16" s="3">
        <v>40.299999999999997</v>
      </c>
      <c r="R16" s="3">
        <v>212</v>
      </c>
      <c r="S16" s="3">
        <v>399</v>
      </c>
      <c r="T16" s="3">
        <v>38.5</v>
      </c>
      <c r="U16" s="3">
        <v>126</v>
      </c>
      <c r="V16" s="3">
        <v>194</v>
      </c>
      <c r="W16" s="3">
        <v>13.6</v>
      </c>
    </row>
    <row r="17" spans="1:23" x14ac:dyDescent="0.2">
      <c r="A17" s="3" t="s">
        <v>168</v>
      </c>
      <c r="B17" s="17">
        <v>48.18</v>
      </c>
      <c r="C17" s="17">
        <v>1.135</v>
      </c>
      <c r="D17" s="17">
        <v>18.5</v>
      </c>
      <c r="E17" s="17">
        <v>8.81</v>
      </c>
      <c r="F17" s="4">
        <v>0.14199999999999999</v>
      </c>
      <c r="G17" s="4">
        <v>6.59</v>
      </c>
      <c r="H17" s="17">
        <v>14.16</v>
      </c>
      <c r="I17" s="4">
        <v>2.14</v>
      </c>
      <c r="J17" s="4">
        <v>0.105</v>
      </c>
      <c r="K17" s="4">
        <v>0.11</v>
      </c>
      <c r="L17" s="3">
        <v>29</v>
      </c>
      <c r="M17" s="3">
        <v>43</v>
      </c>
      <c r="N17" s="3">
        <v>183</v>
      </c>
      <c r="O17" s="3">
        <v>115</v>
      </c>
      <c r="P17" s="3">
        <v>73</v>
      </c>
      <c r="Q17" s="3">
        <v>35.1</v>
      </c>
      <c r="R17" s="3">
        <v>168</v>
      </c>
      <c r="S17" s="3">
        <v>238</v>
      </c>
      <c r="T17" s="3">
        <v>18.100000000000001</v>
      </c>
      <c r="U17" s="3">
        <v>73</v>
      </c>
      <c r="V17" s="3">
        <v>63</v>
      </c>
      <c r="W17" s="3">
        <v>2.6</v>
      </c>
    </row>
    <row r="18" spans="1:23" x14ac:dyDescent="0.2">
      <c r="A18" s="3" t="s">
        <v>169</v>
      </c>
      <c r="B18" s="17">
        <v>47.84</v>
      </c>
      <c r="C18" s="17">
        <v>1.5469999999999999</v>
      </c>
      <c r="D18" s="17">
        <v>15.43</v>
      </c>
      <c r="E18" s="17">
        <v>11.36</v>
      </c>
      <c r="F18" s="4">
        <v>0.182</v>
      </c>
      <c r="G18" s="4">
        <v>7.83</v>
      </c>
      <c r="H18" s="17">
        <v>13.09</v>
      </c>
      <c r="I18" s="4">
        <v>2.2799999999999998</v>
      </c>
      <c r="J18" s="4">
        <v>0.157</v>
      </c>
      <c r="K18" s="4">
        <v>0.16</v>
      </c>
      <c r="L18" s="3">
        <v>38</v>
      </c>
      <c r="M18" s="3">
        <v>56</v>
      </c>
      <c r="N18" s="3">
        <v>276</v>
      </c>
      <c r="O18" s="3">
        <v>143</v>
      </c>
      <c r="P18" s="3">
        <v>86</v>
      </c>
      <c r="Q18" s="3">
        <v>45.8</v>
      </c>
      <c r="R18" s="3">
        <v>161</v>
      </c>
      <c r="S18" s="3">
        <v>305</v>
      </c>
      <c r="T18" s="3">
        <v>24.7</v>
      </c>
      <c r="U18" s="3">
        <v>92</v>
      </c>
      <c r="V18" s="3">
        <v>85</v>
      </c>
      <c r="W18" s="3">
        <v>3.7</v>
      </c>
    </row>
    <row r="19" spans="1:23" x14ac:dyDescent="0.2">
      <c r="A19" s="3" t="s">
        <v>170</v>
      </c>
      <c r="B19" s="17">
        <v>48.35</v>
      </c>
      <c r="C19" s="17">
        <v>0.871</v>
      </c>
      <c r="D19" s="17">
        <v>15.64</v>
      </c>
      <c r="E19" s="17">
        <v>9.8000000000000007</v>
      </c>
      <c r="F19" s="4">
        <v>0.157</v>
      </c>
      <c r="G19" s="4">
        <v>10.08</v>
      </c>
      <c r="H19" s="17">
        <v>13</v>
      </c>
      <c r="I19" s="4">
        <v>1.85</v>
      </c>
      <c r="J19" s="4">
        <v>5.0999999999999997E-2</v>
      </c>
      <c r="K19" s="4">
        <v>7.0000000000000007E-2</v>
      </c>
      <c r="L19" s="3">
        <v>20</v>
      </c>
      <c r="M19" s="3">
        <v>55</v>
      </c>
      <c r="N19" s="3">
        <v>397</v>
      </c>
      <c r="O19" s="3">
        <v>112</v>
      </c>
      <c r="P19" s="3">
        <v>183</v>
      </c>
      <c r="Q19" s="3">
        <v>41.8</v>
      </c>
      <c r="R19" s="3">
        <v>107</v>
      </c>
      <c r="S19" s="3">
        <v>255</v>
      </c>
      <c r="T19" s="3">
        <v>15.9</v>
      </c>
      <c r="U19" s="3">
        <v>76</v>
      </c>
      <c r="V19" s="3">
        <v>44</v>
      </c>
      <c r="W19" s="3">
        <v>2.1</v>
      </c>
    </row>
    <row r="20" spans="1:23" x14ac:dyDescent="0.2">
      <c r="A20" s="3" t="s">
        <v>171</v>
      </c>
      <c r="B20" s="17">
        <v>49.71</v>
      </c>
      <c r="C20" s="17">
        <v>2.7469999999999999</v>
      </c>
      <c r="D20" s="17">
        <v>13.01</v>
      </c>
      <c r="E20" s="17">
        <v>15.44</v>
      </c>
      <c r="F20" s="4">
        <v>0.245</v>
      </c>
      <c r="G20" s="4">
        <v>5.01</v>
      </c>
      <c r="H20" s="17">
        <v>9.57</v>
      </c>
      <c r="I20" s="4">
        <v>2.91</v>
      </c>
      <c r="J20" s="4">
        <v>0.67900000000000005</v>
      </c>
      <c r="K20" s="4">
        <v>0.55000000000000004</v>
      </c>
      <c r="L20" s="3">
        <v>121</v>
      </c>
      <c r="M20" s="3">
        <v>74</v>
      </c>
      <c r="N20" s="3">
        <v>18</v>
      </c>
      <c r="O20" s="3">
        <v>109</v>
      </c>
      <c r="P20" s="3">
        <v>31</v>
      </c>
      <c r="Q20" s="3">
        <v>38.1</v>
      </c>
      <c r="R20" s="3">
        <v>197</v>
      </c>
      <c r="S20" s="3">
        <v>388</v>
      </c>
      <c r="T20" s="3">
        <v>40.1</v>
      </c>
      <c r="U20" s="3">
        <v>129</v>
      </c>
      <c r="V20" s="3">
        <v>196</v>
      </c>
      <c r="W20" s="3">
        <v>11.7</v>
      </c>
    </row>
    <row r="21" spans="1:23" x14ac:dyDescent="0.2">
      <c r="A21" s="3" t="s">
        <v>172</v>
      </c>
      <c r="B21" s="17">
        <v>53.03</v>
      </c>
      <c r="C21" s="17">
        <v>2.5720000000000001</v>
      </c>
      <c r="D21" s="17">
        <v>12.87</v>
      </c>
      <c r="E21" s="17">
        <v>14.03</v>
      </c>
      <c r="F21" s="4">
        <v>0.31</v>
      </c>
      <c r="G21" s="4">
        <v>3.26</v>
      </c>
      <c r="H21" s="17">
        <v>7.75</v>
      </c>
      <c r="I21" s="4">
        <v>3.51</v>
      </c>
      <c r="J21" s="4">
        <v>1.056</v>
      </c>
      <c r="K21" s="4">
        <v>1.5</v>
      </c>
      <c r="L21" s="3">
        <v>189</v>
      </c>
      <c r="M21" s="3">
        <v>46</v>
      </c>
      <c r="N21" s="3">
        <v>9</v>
      </c>
      <c r="O21" s="3">
        <v>18</v>
      </c>
      <c r="P21" s="3">
        <v>11</v>
      </c>
      <c r="Q21" s="3">
        <v>28.1</v>
      </c>
      <c r="R21" s="3">
        <v>231</v>
      </c>
      <c r="S21" s="3">
        <v>113</v>
      </c>
      <c r="T21" s="3">
        <v>58.5</v>
      </c>
      <c r="U21" s="3">
        <v>150</v>
      </c>
      <c r="V21" s="3">
        <v>303</v>
      </c>
      <c r="W21" s="3">
        <v>13.4</v>
      </c>
    </row>
    <row r="22" spans="1:23" x14ac:dyDescent="0.2">
      <c r="A22" s="3" t="s">
        <v>173</v>
      </c>
      <c r="B22" s="17">
        <v>55.48</v>
      </c>
      <c r="C22" s="17">
        <v>2.085</v>
      </c>
      <c r="D22" s="17">
        <v>13.01</v>
      </c>
      <c r="E22" s="17">
        <v>12.67</v>
      </c>
      <c r="F22" s="4">
        <v>0.28599999999999998</v>
      </c>
      <c r="G22" s="4">
        <v>2.69</v>
      </c>
      <c r="H22" s="17">
        <v>7.06</v>
      </c>
      <c r="I22" s="4">
        <v>3.66</v>
      </c>
      <c r="J22" s="4">
        <v>1.319</v>
      </c>
      <c r="K22" s="4">
        <v>1.62</v>
      </c>
      <c r="L22" s="3">
        <v>221</v>
      </c>
      <c r="M22" s="3">
        <v>36</v>
      </c>
      <c r="N22" s="3">
        <v>32</v>
      </c>
      <c r="O22" s="3">
        <v>14</v>
      </c>
      <c r="P22" s="3">
        <v>7</v>
      </c>
      <c r="Q22" s="3">
        <v>23.3</v>
      </c>
      <c r="R22" s="3">
        <v>231</v>
      </c>
      <c r="S22" s="3">
        <v>47</v>
      </c>
      <c r="T22" s="3">
        <v>68.7</v>
      </c>
      <c r="U22" s="3">
        <v>151</v>
      </c>
      <c r="V22" s="3">
        <v>373</v>
      </c>
      <c r="W22" s="3">
        <v>24.4</v>
      </c>
    </row>
    <row r="23" spans="1:23" x14ac:dyDescent="0.2">
      <c r="A23" s="3" t="s">
        <v>174</v>
      </c>
      <c r="B23" s="17">
        <v>50.89</v>
      </c>
      <c r="C23" s="17">
        <v>3.1120000000000001</v>
      </c>
      <c r="D23" s="17">
        <v>12.85</v>
      </c>
      <c r="E23" s="17">
        <v>14.57</v>
      </c>
      <c r="F23" s="4">
        <v>0.25800000000000001</v>
      </c>
      <c r="G23" s="4">
        <v>4.2300000000000004</v>
      </c>
      <c r="H23" s="17">
        <v>9.0299999999999994</v>
      </c>
      <c r="I23" s="4">
        <v>2.92</v>
      </c>
      <c r="J23" s="4">
        <v>1.101</v>
      </c>
      <c r="K23" s="4">
        <v>0.9</v>
      </c>
      <c r="L23" s="3">
        <v>162</v>
      </c>
      <c r="M23" s="3">
        <v>68</v>
      </c>
      <c r="N23" s="3">
        <v>9</v>
      </c>
      <c r="O23" s="3">
        <v>37</v>
      </c>
      <c r="P23" s="3">
        <v>14</v>
      </c>
      <c r="Q23" s="3">
        <v>33.200000000000003</v>
      </c>
      <c r="R23" s="3">
        <v>226</v>
      </c>
      <c r="S23" s="3">
        <v>290</v>
      </c>
      <c r="T23" s="3">
        <v>47.6</v>
      </c>
      <c r="U23" s="3">
        <v>139</v>
      </c>
      <c r="V23" s="3">
        <v>269</v>
      </c>
      <c r="W23" s="3">
        <v>17.2</v>
      </c>
    </row>
    <row r="24" spans="1:23" x14ac:dyDescent="0.2">
      <c r="A24" s="3" t="s">
        <v>175</v>
      </c>
      <c r="B24" s="17">
        <v>50.11</v>
      </c>
      <c r="C24" s="17">
        <v>3.2029999999999998</v>
      </c>
      <c r="D24" s="17">
        <v>12.85</v>
      </c>
      <c r="E24" s="17">
        <v>15.21</v>
      </c>
      <c r="F24" s="4">
        <v>0.23899999999999999</v>
      </c>
      <c r="G24" s="4">
        <v>4.0199999999999996</v>
      </c>
      <c r="H24" s="17">
        <v>9.8800000000000008</v>
      </c>
      <c r="I24" s="4">
        <v>2.85</v>
      </c>
      <c r="J24" s="4">
        <v>0.77300000000000002</v>
      </c>
      <c r="K24" s="4">
        <v>0.72</v>
      </c>
      <c r="L24" s="3">
        <v>136</v>
      </c>
      <c r="M24" s="3">
        <v>77</v>
      </c>
      <c r="N24" s="3">
        <v>18</v>
      </c>
      <c r="O24" s="3">
        <v>97</v>
      </c>
      <c r="P24" s="3">
        <v>25</v>
      </c>
      <c r="Q24" s="3">
        <v>36.700000000000003</v>
      </c>
      <c r="R24" s="3">
        <v>222</v>
      </c>
      <c r="S24" s="3">
        <v>387</v>
      </c>
      <c r="T24" s="3">
        <v>40.6</v>
      </c>
      <c r="U24" s="3">
        <v>132</v>
      </c>
      <c r="V24" s="3">
        <v>232</v>
      </c>
      <c r="W24" s="3">
        <v>13.8</v>
      </c>
    </row>
    <row r="25" spans="1:23" x14ac:dyDescent="0.2">
      <c r="A25" s="3" t="s">
        <v>176</v>
      </c>
      <c r="B25" s="17">
        <v>49.5</v>
      </c>
      <c r="C25" s="17">
        <v>2.7629999999999999</v>
      </c>
      <c r="D25" s="17">
        <v>12.71</v>
      </c>
      <c r="E25" s="17">
        <v>15.5</v>
      </c>
      <c r="F25" s="4">
        <v>0.245</v>
      </c>
      <c r="G25" s="4">
        <v>5.0199999999999996</v>
      </c>
      <c r="H25" s="17">
        <v>9.92</v>
      </c>
      <c r="I25" s="4">
        <v>2.9</v>
      </c>
      <c r="J25" s="4">
        <v>0.70399999999999996</v>
      </c>
      <c r="K25" s="4">
        <v>0.6</v>
      </c>
      <c r="L25" s="3">
        <v>119</v>
      </c>
      <c r="M25" s="3">
        <v>72</v>
      </c>
      <c r="N25" s="3">
        <v>19</v>
      </c>
      <c r="O25" s="3">
        <v>135</v>
      </c>
      <c r="P25" s="3">
        <v>31</v>
      </c>
      <c r="Q25" s="3">
        <v>37.4</v>
      </c>
      <c r="R25" s="3">
        <v>193</v>
      </c>
      <c r="S25" s="3">
        <v>392</v>
      </c>
      <c r="T25" s="3">
        <v>38.9</v>
      </c>
      <c r="U25" s="3">
        <v>135</v>
      </c>
      <c r="V25" s="3">
        <v>196</v>
      </c>
      <c r="W25" s="3">
        <v>12.1</v>
      </c>
    </row>
    <row r="26" spans="1:23" x14ac:dyDescent="0.2">
      <c r="A26" s="3" t="s">
        <v>177</v>
      </c>
      <c r="B26" s="17">
        <v>51.45</v>
      </c>
      <c r="C26" s="17">
        <v>2.9929999999999999</v>
      </c>
      <c r="D26" s="17">
        <v>12.51</v>
      </c>
      <c r="E26" s="17">
        <v>15.01</v>
      </c>
      <c r="F26" s="4">
        <v>0.28000000000000003</v>
      </c>
      <c r="G26" s="4">
        <v>3.85</v>
      </c>
      <c r="H26" s="17">
        <v>8.59</v>
      </c>
      <c r="I26" s="4">
        <v>3.39</v>
      </c>
      <c r="J26" s="4">
        <v>0.88500000000000001</v>
      </c>
      <c r="K26" s="4">
        <v>0.93</v>
      </c>
      <c r="L26" s="3">
        <v>160</v>
      </c>
      <c r="M26" s="3">
        <v>61</v>
      </c>
      <c r="N26" s="3">
        <v>8</v>
      </c>
      <c r="O26" s="3">
        <v>21</v>
      </c>
      <c r="P26" s="3">
        <v>10</v>
      </c>
      <c r="Q26" s="3">
        <v>32.6</v>
      </c>
      <c r="R26" s="3">
        <v>214</v>
      </c>
      <c r="S26" s="3">
        <v>222</v>
      </c>
      <c r="T26" s="3">
        <v>49.6</v>
      </c>
      <c r="U26" s="3">
        <v>147</v>
      </c>
      <c r="V26" s="3">
        <v>249</v>
      </c>
      <c r="W26" s="3">
        <v>16.8</v>
      </c>
    </row>
    <row r="27" spans="1:23" x14ac:dyDescent="0.2">
      <c r="A27" s="3" t="s">
        <v>178</v>
      </c>
      <c r="B27" s="17">
        <v>50.1</v>
      </c>
      <c r="C27" s="17">
        <v>2.75</v>
      </c>
      <c r="D27" s="17">
        <v>12.52</v>
      </c>
      <c r="E27" s="17">
        <v>15.39</v>
      </c>
      <c r="F27" s="4">
        <v>0.24399999999999999</v>
      </c>
      <c r="G27" s="4">
        <v>4.91</v>
      </c>
      <c r="H27" s="17">
        <v>9.81</v>
      </c>
      <c r="I27" s="4">
        <v>2.85</v>
      </c>
      <c r="J27" s="4">
        <v>0.70399999999999996</v>
      </c>
      <c r="K27" s="4">
        <v>0.61</v>
      </c>
      <c r="L27" s="3">
        <v>112</v>
      </c>
      <c r="M27" s="3">
        <v>66</v>
      </c>
      <c r="N27" s="3">
        <v>20</v>
      </c>
      <c r="O27" s="3">
        <v>111</v>
      </c>
      <c r="P27" s="3">
        <v>32</v>
      </c>
      <c r="Q27" s="3">
        <v>36.6</v>
      </c>
      <c r="R27" s="3">
        <v>185</v>
      </c>
      <c r="S27" s="3">
        <v>387</v>
      </c>
      <c r="T27" s="3">
        <v>38.200000000000003</v>
      </c>
      <c r="U27" s="3">
        <v>131</v>
      </c>
      <c r="V27" s="3">
        <v>198</v>
      </c>
      <c r="W27" s="3">
        <v>12.8</v>
      </c>
    </row>
    <row r="28" spans="1:23" x14ac:dyDescent="0.2">
      <c r="A28" s="3" t="s">
        <v>179</v>
      </c>
      <c r="B28" s="17">
        <v>49.97</v>
      </c>
      <c r="C28" s="17">
        <v>2.786</v>
      </c>
      <c r="D28" s="17">
        <v>12.66</v>
      </c>
      <c r="E28" s="17">
        <v>15.59</v>
      </c>
      <c r="F28" s="4">
        <v>0.251</v>
      </c>
      <c r="G28" s="4">
        <v>5.09</v>
      </c>
      <c r="H28" s="17">
        <v>9.9499999999999993</v>
      </c>
      <c r="I28" s="4">
        <v>2.2999999999999998</v>
      </c>
      <c r="J28" s="4">
        <v>0.65700000000000003</v>
      </c>
      <c r="K28" s="4">
        <v>0.62</v>
      </c>
      <c r="L28" s="3">
        <v>120</v>
      </c>
      <c r="M28" s="3">
        <v>73</v>
      </c>
      <c r="N28" s="3">
        <v>19</v>
      </c>
      <c r="O28" s="3">
        <v>100</v>
      </c>
      <c r="P28" s="3">
        <v>31</v>
      </c>
      <c r="Q28" s="3">
        <v>38</v>
      </c>
      <c r="R28" s="3">
        <v>193</v>
      </c>
      <c r="S28" s="3">
        <v>397</v>
      </c>
      <c r="T28" s="3">
        <v>39.4</v>
      </c>
      <c r="U28" s="3">
        <v>138</v>
      </c>
      <c r="V28" s="3">
        <v>201</v>
      </c>
      <c r="W28" s="3">
        <v>12.3</v>
      </c>
    </row>
    <row r="29" spans="1:23" x14ac:dyDescent="0.2">
      <c r="A29" s="3" t="s">
        <v>180</v>
      </c>
      <c r="B29" s="17">
        <v>49.92</v>
      </c>
      <c r="C29" s="17">
        <v>2.734</v>
      </c>
      <c r="D29" s="17">
        <v>12.88</v>
      </c>
      <c r="E29" s="17">
        <v>14.92</v>
      </c>
      <c r="F29" s="4">
        <v>0.23799999999999999</v>
      </c>
      <c r="G29" s="4">
        <v>5.0199999999999996</v>
      </c>
      <c r="H29" s="17">
        <v>9.99</v>
      </c>
      <c r="I29" s="4">
        <v>2.88</v>
      </c>
      <c r="J29" s="4">
        <v>0.68300000000000005</v>
      </c>
      <c r="K29" s="4">
        <v>0.61</v>
      </c>
      <c r="L29" s="3">
        <v>123</v>
      </c>
      <c r="M29" s="3">
        <v>72</v>
      </c>
      <c r="N29" s="3">
        <v>20</v>
      </c>
      <c r="O29" s="3">
        <v>105</v>
      </c>
      <c r="P29" s="3">
        <v>29</v>
      </c>
      <c r="Q29" s="3">
        <v>36.700000000000003</v>
      </c>
      <c r="R29" s="3">
        <v>196</v>
      </c>
      <c r="S29" s="3">
        <v>399</v>
      </c>
      <c r="T29" s="3">
        <v>37.5</v>
      </c>
      <c r="U29" s="3">
        <v>132</v>
      </c>
      <c r="V29" s="3">
        <v>195</v>
      </c>
      <c r="W29" s="3">
        <v>12.7</v>
      </c>
    </row>
    <row r="30" spans="1:23" x14ac:dyDescent="0.2">
      <c r="A30" s="3" t="s">
        <v>181</v>
      </c>
      <c r="B30" s="17">
        <v>49.78</v>
      </c>
      <c r="C30" s="17">
        <v>2.7970000000000002</v>
      </c>
      <c r="D30" s="17">
        <v>12.51</v>
      </c>
      <c r="E30" s="17">
        <v>15.55</v>
      </c>
      <c r="F30" s="4">
        <v>0.24399999999999999</v>
      </c>
      <c r="G30" s="4">
        <v>5.0199999999999996</v>
      </c>
      <c r="H30" s="17">
        <v>9.83</v>
      </c>
      <c r="I30" s="4">
        <v>2.87</v>
      </c>
      <c r="J30" s="4">
        <v>0.64</v>
      </c>
      <c r="K30" s="4">
        <v>0.63</v>
      </c>
      <c r="L30" s="3">
        <v>113</v>
      </c>
      <c r="M30" s="3">
        <v>74</v>
      </c>
      <c r="N30" s="3">
        <v>23</v>
      </c>
      <c r="O30" s="3">
        <v>79</v>
      </c>
      <c r="P30" s="3">
        <v>32</v>
      </c>
      <c r="Q30" s="3">
        <v>37.799999999999997</v>
      </c>
      <c r="R30" s="3">
        <v>192</v>
      </c>
      <c r="S30" s="3">
        <v>394</v>
      </c>
      <c r="T30" s="3">
        <v>38.1</v>
      </c>
      <c r="U30" s="3">
        <v>133</v>
      </c>
      <c r="V30" s="3">
        <v>190</v>
      </c>
      <c r="W30" s="3"/>
    </row>
    <row r="31" spans="1:23" x14ac:dyDescent="0.2">
      <c r="A31" s="3" t="s">
        <v>182</v>
      </c>
      <c r="B31" s="17">
        <v>50.1</v>
      </c>
      <c r="C31" s="17">
        <v>2.72</v>
      </c>
      <c r="D31" s="17">
        <v>12.65</v>
      </c>
      <c r="E31" s="17">
        <v>15.18</v>
      </c>
      <c r="F31" s="4">
        <v>0.23799999999999999</v>
      </c>
      <c r="G31" s="4">
        <v>4.9000000000000004</v>
      </c>
      <c r="H31" s="17">
        <v>10.01</v>
      </c>
      <c r="I31" s="4">
        <v>2.82</v>
      </c>
      <c r="J31" s="4">
        <v>0.65300000000000002</v>
      </c>
      <c r="K31" s="4">
        <v>0.61</v>
      </c>
      <c r="L31" s="3">
        <v>111</v>
      </c>
      <c r="M31" s="3">
        <v>71</v>
      </c>
      <c r="N31" s="3">
        <v>22</v>
      </c>
      <c r="O31" s="3">
        <v>112</v>
      </c>
      <c r="P31" s="3">
        <v>28</v>
      </c>
      <c r="Q31" s="3">
        <v>37.299999999999997</v>
      </c>
      <c r="R31" s="3">
        <v>192</v>
      </c>
      <c r="S31" s="3">
        <v>395</v>
      </c>
      <c r="T31" s="3">
        <v>38.4</v>
      </c>
      <c r="U31" s="3">
        <v>130</v>
      </c>
      <c r="V31" s="3">
        <v>189</v>
      </c>
      <c r="W31" s="3"/>
    </row>
    <row r="32" spans="1:23" x14ac:dyDescent="0.2">
      <c r="A32" s="3" t="s">
        <v>183</v>
      </c>
      <c r="B32" s="17">
        <v>50.74</v>
      </c>
      <c r="C32" s="17">
        <v>2.927</v>
      </c>
      <c r="D32" s="17">
        <v>12.51</v>
      </c>
      <c r="E32" s="17">
        <v>15.34</v>
      </c>
      <c r="F32" s="4">
        <v>0.25800000000000001</v>
      </c>
      <c r="G32" s="4">
        <v>4.42</v>
      </c>
      <c r="H32" s="17">
        <v>9.06</v>
      </c>
      <c r="I32" s="4">
        <v>3.08</v>
      </c>
      <c r="J32" s="4">
        <v>0.8</v>
      </c>
      <c r="K32" s="4">
        <v>0.74</v>
      </c>
      <c r="L32" s="3">
        <v>141</v>
      </c>
      <c r="M32" s="3">
        <v>71</v>
      </c>
      <c r="N32" s="3">
        <v>11</v>
      </c>
      <c r="O32" s="3">
        <v>57</v>
      </c>
      <c r="P32" s="3">
        <v>18</v>
      </c>
      <c r="Q32" s="3">
        <v>35.5</v>
      </c>
      <c r="R32" s="3">
        <v>200</v>
      </c>
      <c r="S32" s="3">
        <v>337</v>
      </c>
      <c r="T32" s="3">
        <v>43.2</v>
      </c>
      <c r="U32" s="3">
        <v>140</v>
      </c>
      <c r="V32" s="3">
        <v>218</v>
      </c>
      <c r="W32" s="3"/>
    </row>
    <row r="33" spans="1:23" x14ac:dyDescent="0.2">
      <c r="A33" s="3" t="s">
        <v>184</v>
      </c>
      <c r="B33" s="17">
        <v>49.9</v>
      </c>
      <c r="C33" s="17">
        <v>2.7330000000000001</v>
      </c>
      <c r="D33" s="17">
        <v>12.56</v>
      </c>
      <c r="E33" s="17">
        <v>15.37</v>
      </c>
      <c r="F33" s="4">
        <v>0.24399999999999999</v>
      </c>
      <c r="G33" s="4">
        <v>4.97</v>
      </c>
      <c r="H33" s="17">
        <v>9.8800000000000008</v>
      </c>
      <c r="I33" s="4">
        <v>2.91</v>
      </c>
      <c r="J33" s="4">
        <v>0.68300000000000005</v>
      </c>
      <c r="K33" s="4">
        <v>0.62</v>
      </c>
      <c r="L33" s="3">
        <v>119</v>
      </c>
      <c r="M33" s="3">
        <v>71</v>
      </c>
      <c r="N33" s="3">
        <v>18</v>
      </c>
      <c r="O33" s="3">
        <v>113</v>
      </c>
      <c r="P33" s="3">
        <v>30</v>
      </c>
      <c r="Q33" s="3">
        <v>36.9</v>
      </c>
      <c r="R33" s="3">
        <v>195</v>
      </c>
      <c r="S33" s="3">
        <v>385</v>
      </c>
      <c r="T33" s="3">
        <v>38.200000000000003</v>
      </c>
      <c r="U33" s="3">
        <v>134</v>
      </c>
      <c r="V33" s="3">
        <v>195</v>
      </c>
      <c r="W33" s="3"/>
    </row>
    <row r="34" spans="1:23" x14ac:dyDescent="0.2">
      <c r="A34" s="3" t="s">
        <v>185</v>
      </c>
      <c r="B34" s="17">
        <v>49.94</v>
      </c>
      <c r="C34" s="17">
        <v>2.8690000000000002</v>
      </c>
      <c r="D34" s="17">
        <v>12.73</v>
      </c>
      <c r="E34" s="17">
        <v>14.58</v>
      </c>
      <c r="F34" s="4">
        <v>0.23499999999999999</v>
      </c>
      <c r="G34" s="4">
        <v>5.0199999999999996</v>
      </c>
      <c r="H34" s="17">
        <v>10.02</v>
      </c>
      <c r="I34" s="4">
        <v>2.98</v>
      </c>
      <c r="J34" s="4">
        <v>0.80400000000000005</v>
      </c>
      <c r="K34" s="4">
        <v>0.68</v>
      </c>
      <c r="L34" s="3">
        <v>133</v>
      </c>
      <c r="M34" s="3">
        <v>76</v>
      </c>
      <c r="N34" s="3">
        <v>12</v>
      </c>
      <c r="O34" s="3">
        <v>85</v>
      </c>
      <c r="P34" s="3">
        <v>23</v>
      </c>
      <c r="Q34" s="3">
        <v>36.5</v>
      </c>
      <c r="R34" s="3">
        <v>213</v>
      </c>
      <c r="S34" s="3">
        <v>375</v>
      </c>
      <c r="T34" s="3">
        <v>37.9</v>
      </c>
      <c r="U34" s="3">
        <v>128</v>
      </c>
      <c r="V34" s="3">
        <v>221</v>
      </c>
      <c r="W34" s="3"/>
    </row>
    <row r="35" spans="1:23" x14ac:dyDescent="0.2">
      <c r="A35" s="3" t="s">
        <v>186</v>
      </c>
      <c r="B35" s="17">
        <v>49.89</v>
      </c>
      <c r="C35" s="17">
        <v>2.9359999999999999</v>
      </c>
      <c r="D35" s="17">
        <v>12.59</v>
      </c>
      <c r="E35" s="17">
        <v>15.19</v>
      </c>
      <c r="F35" s="4">
        <v>0.23899999999999999</v>
      </c>
      <c r="G35" s="4">
        <v>4.91</v>
      </c>
      <c r="H35" s="17">
        <v>9.76</v>
      </c>
      <c r="I35" s="4">
        <v>2.93</v>
      </c>
      <c r="J35" s="4">
        <v>0.74099999999999999</v>
      </c>
      <c r="K35" s="4">
        <v>0.68</v>
      </c>
      <c r="L35" s="3">
        <v>132</v>
      </c>
      <c r="M35" s="3">
        <v>74</v>
      </c>
      <c r="N35" s="3">
        <v>10</v>
      </c>
      <c r="O35" s="3">
        <v>97</v>
      </c>
      <c r="P35" s="3">
        <v>28</v>
      </c>
      <c r="Q35" s="3">
        <v>35.299999999999997</v>
      </c>
      <c r="R35" s="3">
        <v>206</v>
      </c>
      <c r="S35" s="3">
        <v>377</v>
      </c>
      <c r="T35" s="3">
        <v>37.700000000000003</v>
      </c>
      <c r="U35" s="3">
        <v>127</v>
      </c>
      <c r="V35" s="3">
        <v>226</v>
      </c>
      <c r="W35" s="3">
        <v>14.4</v>
      </c>
    </row>
    <row r="36" spans="1:23" x14ac:dyDescent="0.2">
      <c r="A36" s="3" t="s">
        <v>187</v>
      </c>
      <c r="B36" s="17">
        <v>49.29</v>
      </c>
      <c r="C36" s="17">
        <v>2.8</v>
      </c>
      <c r="D36" s="17">
        <v>13.57</v>
      </c>
      <c r="E36" s="17">
        <v>14.37</v>
      </c>
      <c r="F36" s="4">
        <v>0.22600000000000001</v>
      </c>
      <c r="G36" s="4">
        <v>4.93</v>
      </c>
      <c r="H36" s="17">
        <v>10.48</v>
      </c>
      <c r="I36" s="4">
        <v>2.83</v>
      </c>
      <c r="J36" s="4">
        <v>0.67100000000000004</v>
      </c>
      <c r="K36" s="4">
        <v>0.71</v>
      </c>
      <c r="L36" s="3">
        <v>124</v>
      </c>
      <c r="M36" s="3">
        <v>72</v>
      </c>
      <c r="N36" s="3">
        <v>27</v>
      </c>
      <c r="O36" s="3">
        <v>90</v>
      </c>
      <c r="P36" s="3">
        <v>24</v>
      </c>
      <c r="Q36" s="3">
        <v>35.200000000000003</v>
      </c>
      <c r="R36" s="3">
        <v>219</v>
      </c>
      <c r="S36" s="3">
        <v>363</v>
      </c>
      <c r="T36" s="3">
        <v>34.4</v>
      </c>
      <c r="U36" s="3">
        <v>120</v>
      </c>
      <c r="V36" s="3">
        <v>194</v>
      </c>
      <c r="W36" s="3">
        <v>12.1</v>
      </c>
    </row>
    <row r="37" spans="1:23" x14ac:dyDescent="0.2">
      <c r="A37" s="3" t="s">
        <v>188</v>
      </c>
      <c r="B37" s="17">
        <v>49.65</v>
      </c>
      <c r="C37" s="17">
        <v>2.895</v>
      </c>
      <c r="D37" s="17">
        <v>12.6</v>
      </c>
      <c r="E37" s="17">
        <v>15.61</v>
      </c>
      <c r="F37" s="4">
        <v>0.24399999999999999</v>
      </c>
      <c r="G37" s="4">
        <v>4.9000000000000004</v>
      </c>
      <c r="H37" s="17">
        <v>9.75</v>
      </c>
      <c r="I37" s="4">
        <v>2.88</v>
      </c>
      <c r="J37" s="4">
        <v>0.65400000000000003</v>
      </c>
      <c r="K37" s="4">
        <v>0.67</v>
      </c>
      <c r="L37" s="3">
        <v>116</v>
      </c>
      <c r="M37" s="3">
        <v>70</v>
      </c>
      <c r="N37" s="3">
        <v>22</v>
      </c>
      <c r="O37" s="3">
        <v>113</v>
      </c>
      <c r="P37" s="3">
        <v>30</v>
      </c>
      <c r="Q37" s="3">
        <v>37.4</v>
      </c>
      <c r="R37" s="3">
        <v>192</v>
      </c>
      <c r="S37" s="3">
        <v>399</v>
      </c>
      <c r="T37" s="3">
        <v>38.299999999999997</v>
      </c>
      <c r="U37" s="3">
        <v>131</v>
      </c>
      <c r="V37" s="3">
        <v>193</v>
      </c>
      <c r="W37" s="3">
        <v>12.8</v>
      </c>
    </row>
    <row r="38" spans="1:23" x14ac:dyDescent="0.2">
      <c r="A38" s="3" t="s">
        <v>189</v>
      </c>
      <c r="B38" s="17">
        <v>49.82</v>
      </c>
      <c r="C38" s="17">
        <v>2.8530000000000002</v>
      </c>
      <c r="D38" s="17">
        <v>12.95</v>
      </c>
      <c r="E38" s="17">
        <v>14.55</v>
      </c>
      <c r="F38" s="4">
        <v>0.23200000000000001</v>
      </c>
      <c r="G38" s="4">
        <v>5</v>
      </c>
      <c r="H38" s="17">
        <v>10.09</v>
      </c>
      <c r="I38" s="4">
        <v>2.88</v>
      </c>
      <c r="J38" s="4">
        <v>0.81200000000000006</v>
      </c>
      <c r="K38" s="4">
        <v>0.68</v>
      </c>
      <c r="L38" s="3">
        <v>129</v>
      </c>
      <c r="M38" s="3">
        <v>73</v>
      </c>
      <c r="N38" s="3">
        <v>16</v>
      </c>
      <c r="O38" s="3">
        <v>91</v>
      </c>
      <c r="P38" s="3">
        <v>23</v>
      </c>
      <c r="Q38" s="3">
        <v>36.700000000000003</v>
      </c>
      <c r="R38" s="3">
        <v>209</v>
      </c>
      <c r="S38" s="3">
        <v>382</v>
      </c>
      <c r="T38" s="3">
        <v>38.5</v>
      </c>
      <c r="U38" s="3">
        <v>124</v>
      </c>
      <c r="V38" s="3">
        <v>219</v>
      </c>
      <c r="W38" s="3">
        <v>14.4</v>
      </c>
    </row>
    <row r="39" spans="1:23" x14ac:dyDescent="0.2">
      <c r="A39" s="3" t="s">
        <v>190</v>
      </c>
      <c r="B39" s="17">
        <v>49.58</v>
      </c>
      <c r="C39" s="17">
        <v>2.7909999999999999</v>
      </c>
      <c r="D39" s="17">
        <v>12.58</v>
      </c>
      <c r="E39" s="17">
        <v>15.55</v>
      </c>
      <c r="F39" s="4">
        <v>0.27700000000000002</v>
      </c>
      <c r="G39" s="4">
        <v>4.9400000000000004</v>
      </c>
      <c r="H39" s="17">
        <v>9.99</v>
      </c>
      <c r="I39" s="4">
        <v>2.82</v>
      </c>
      <c r="J39" s="4">
        <v>0.65100000000000002</v>
      </c>
      <c r="K39" s="4">
        <v>0.68</v>
      </c>
      <c r="L39" s="3">
        <v>116</v>
      </c>
      <c r="M39" s="3">
        <v>71</v>
      </c>
      <c r="N39" s="3">
        <v>25</v>
      </c>
      <c r="O39" s="3">
        <v>115</v>
      </c>
      <c r="P39" s="3">
        <v>31</v>
      </c>
      <c r="Q39" s="3">
        <v>37.700000000000003</v>
      </c>
      <c r="R39" s="3">
        <v>194</v>
      </c>
      <c r="S39" s="3">
        <v>397</v>
      </c>
      <c r="T39" s="3">
        <v>38.700000000000003</v>
      </c>
      <c r="U39" s="3">
        <v>134</v>
      </c>
      <c r="V39" s="3">
        <v>196</v>
      </c>
      <c r="W39" s="3">
        <v>11.9</v>
      </c>
    </row>
    <row r="40" spans="1:23" x14ac:dyDescent="0.2">
      <c r="A40" s="3" t="s">
        <v>191</v>
      </c>
      <c r="B40" s="17">
        <v>51.13</v>
      </c>
      <c r="C40" s="17">
        <v>2.8740000000000001</v>
      </c>
      <c r="D40" s="17">
        <v>12.59</v>
      </c>
      <c r="E40" s="17">
        <v>15.14</v>
      </c>
      <c r="F40" s="4">
        <v>0.255</v>
      </c>
      <c r="G40" s="4">
        <v>4.32</v>
      </c>
      <c r="H40" s="17">
        <v>8.9700000000000006</v>
      </c>
      <c r="I40" s="4">
        <v>3.05</v>
      </c>
      <c r="J40" s="4">
        <v>0.80700000000000005</v>
      </c>
      <c r="K40" s="4">
        <v>0.74</v>
      </c>
      <c r="L40" s="3">
        <v>135</v>
      </c>
      <c r="M40" s="3">
        <v>69</v>
      </c>
      <c r="N40" s="3">
        <v>8</v>
      </c>
      <c r="O40" s="3">
        <v>49</v>
      </c>
      <c r="P40" s="3">
        <v>15</v>
      </c>
      <c r="Q40" s="3">
        <v>34.700000000000003</v>
      </c>
      <c r="R40" s="3">
        <v>196</v>
      </c>
      <c r="S40" s="3">
        <v>326</v>
      </c>
      <c r="T40" s="3">
        <v>43.7</v>
      </c>
      <c r="U40" s="3">
        <v>141</v>
      </c>
      <c r="V40" s="3">
        <v>217</v>
      </c>
      <c r="W40" s="3">
        <v>14.9</v>
      </c>
    </row>
    <row r="41" spans="1:23" x14ac:dyDescent="0.2">
      <c r="A41" s="3" t="s">
        <v>192</v>
      </c>
      <c r="B41" s="17">
        <v>49.81</v>
      </c>
      <c r="C41" s="17">
        <v>2.8279999999999998</v>
      </c>
      <c r="D41" s="17">
        <v>12.57</v>
      </c>
      <c r="E41" s="17">
        <v>15.47</v>
      </c>
      <c r="F41" s="4">
        <v>0.23899999999999999</v>
      </c>
      <c r="G41" s="4">
        <v>4.9400000000000004</v>
      </c>
      <c r="H41" s="17">
        <v>9.81</v>
      </c>
      <c r="I41" s="4">
        <v>2.85</v>
      </c>
      <c r="J41" s="4">
        <v>0.69399999999999995</v>
      </c>
      <c r="K41" s="4">
        <v>0.65</v>
      </c>
      <c r="L41" s="3">
        <v>120</v>
      </c>
      <c r="M41" s="3">
        <v>74</v>
      </c>
      <c r="N41" s="3">
        <v>19</v>
      </c>
      <c r="O41" s="3">
        <v>115</v>
      </c>
      <c r="P41" s="3">
        <v>32</v>
      </c>
      <c r="Q41" s="3">
        <v>37.200000000000003</v>
      </c>
      <c r="R41" s="3">
        <v>190</v>
      </c>
      <c r="S41" s="3">
        <v>381</v>
      </c>
      <c r="T41" s="3">
        <v>38.200000000000003</v>
      </c>
      <c r="U41" s="3">
        <v>125</v>
      </c>
      <c r="V41" s="3">
        <v>198</v>
      </c>
      <c r="W41" s="3">
        <v>12.2</v>
      </c>
    </row>
    <row r="42" spans="1:23" x14ac:dyDescent="0.2">
      <c r="A42" s="3" t="s">
        <v>193</v>
      </c>
      <c r="B42" s="17">
        <v>50.27</v>
      </c>
      <c r="C42" s="17">
        <v>2.7519999999999998</v>
      </c>
      <c r="D42" s="17">
        <v>12.62</v>
      </c>
      <c r="E42" s="17">
        <v>15.23</v>
      </c>
      <c r="F42" s="4">
        <v>0.24099999999999999</v>
      </c>
      <c r="G42" s="4">
        <v>4.76</v>
      </c>
      <c r="H42" s="17">
        <v>9.76</v>
      </c>
      <c r="I42" s="4">
        <v>2.88</v>
      </c>
      <c r="J42" s="4">
        <v>0.69</v>
      </c>
      <c r="K42" s="4">
        <v>0.65</v>
      </c>
      <c r="L42" s="3">
        <v>117</v>
      </c>
      <c r="M42" s="3">
        <v>73</v>
      </c>
      <c r="N42" s="3">
        <v>19</v>
      </c>
      <c r="O42" s="3">
        <v>121</v>
      </c>
      <c r="P42" s="3">
        <v>27</v>
      </c>
      <c r="Q42" s="3">
        <v>36.799999999999997</v>
      </c>
      <c r="R42" s="3">
        <v>189</v>
      </c>
      <c r="S42" s="3">
        <v>385</v>
      </c>
      <c r="T42" s="3">
        <v>38.4</v>
      </c>
      <c r="U42" s="3">
        <v>126</v>
      </c>
      <c r="V42" s="3">
        <v>194</v>
      </c>
      <c r="W42" s="3">
        <v>12.9</v>
      </c>
    </row>
    <row r="43" spans="1:23" x14ac:dyDescent="0.2">
      <c r="A43" s="3" t="s">
        <v>194</v>
      </c>
      <c r="B43" s="17">
        <v>49.67</v>
      </c>
      <c r="C43" s="17">
        <v>2.9529999999999998</v>
      </c>
      <c r="D43" s="17">
        <v>13.26</v>
      </c>
      <c r="E43" s="17">
        <v>14.11</v>
      </c>
      <c r="F43" s="4">
        <v>0.215</v>
      </c>
      <c r="G43" s="4">
        <v>5.21</v>
      </c>
      <c r="H43" s="17">
        <v>10.3</v>
      </c>
      <c r="I43" s="4">
        <v>2.69</v>
      </c>
      <c r="J43" s="4">
        <v>0.80200000000000005</v>
      </c>
      <c r="K43" s="4">
        <v>0.65</v>
      </c>
      <c r="L43" s="3">
        <v>132</v>
      </c>
      <c r="M43" s="3">
        <v>77</v>
      </c>
      <c r="N43" s="3">
        <v>41</v>
      </c>
      <c r="O43" s="3">
        <v>93</v>
      </c>
      <c r="P43" s="3">
        <v>43</v>
      </c>
      <c r="Q43" s="3">
        <v>34.5</v>
      </c>
      <c r="R43" s="3">
        <v>207</v>
      </c>
      <c r="S43" s="3">
        <v>392</v>
      </c>
      <c r="T43" s="3">
        <v>39.200000000000003</v>
      </c>
      <c r="U43" s="3">
        <v>127</v>
      </c>
      <c r="V43" s="3">
        <v>209</v>
      </c>
      <c r="W43" s="3">
        <v>13.4</v>
      </c>
    </row>
    <row r="44" spans="1:23" x14ac:dyDescent="0.2">
      <c r="A44" s="3" t="s">
        <v>195</v>
      </c>
      <c r="B44" s="17">
        <v>49.7</v>
      </c>
      <c r="C44" s="17">
        <v>2.718</v>
      </c>
      <c r="D44" s="17">
        <v>12.87</v>
      </c>
      <c r="E44" s="17">
        <v>15.12</v>
      </c>
      <c r="F44" s="4">
        <v>0.23899999999999999</v>
      </c>
      <c r="G44" s="4">
        <v>5</v>
      </c>
      <c r="H44" s="17">
        <v>10.11</v>
      </c>
      <c r="I44" s="4">
        <v>2.8</v>
      </c>
      <c r="J44" s="4">
        <v>0.67300000000000004</v>
      </c>
      <c r="K44" s="4">
        <v>0.64</v>
      </c>
      <c r="L44" s="3">
        <v>112</v>
      </c>
      <c r="M44" s="3">
        <v>74</v>
      </c>
      <c r="N44" s="3">
        <v>21</v>
      </c>
      <c r="O44" s="3">
        <v>120</v>
      </c>
      <c r="P44" s="3">
        <v>32</v>
      </c>
      <c r="Q44" s="3">
        <v>38.5</v>
      </c>
      <c r="R44" s="3">
        <v>193</v>
      </c>
      <c r="S44" s="3">
        <v>387</v>
      </c>
      <c r="T44" s="3">
        <v>38.1</v>
      </c>
      <c r="U44" s="3">
        <v>133</v>
      </c>
      <c r="V44" s="3">
        <v>193</v>
      </c>
      <c r="W44" s="3">
        <v>11.7</v>
      </c>
    </row>
    <row r="45" spans="1:23" x14ac:dyDescent="0.2">
      <c r="A45" s="3" t="s">
        <v>196</v>
      </c>
      <c r="B45" s="17">
        <v>49.49</v>
      </c>
      <c r="C45" s="17">
        <v>3.0609999999999999</v>
      </c>
      <c r="D45" s="17">
        <v>13.25</v>
      </c>
      <c r="E45" s="17">
        <v>14.63</v>
      </c>
      <c r="F45" s="4">
        <v>0.22900000000000001</v>
      </c>
      <c r="G45" s="4">
        <v>5.2</v>
      </c>
      <c r="H45" s="17">
        <v>9.8000000000000007</v>
      </c>
      <c r="I45" s="4">
        <v>2.91</v>
      </c>
      <c r="J45" s="4">
        <v>0.76</v>
      </c>
      <c r="K45" s="4">
        <v>0.52</v>
      </c>
      <c r="L45" s="3">
        <v>139</v>
      </c>
      <c r="M45" s="3">
        <v>71</v>
      </c>
      <c r="N45" s="3">
        <v>39</v>
      </c>
      <c r="O45" s="3">
        <v>119</v>
      </c>
      <c r="P45" s="3">
        <v>38</v>
      </c>
      <c r="Q45" s="3">
        <v>37.6</v>
      </c>
      <c r="R45" s="3">
        <v>210</v>
      </c>
      <c r="S45" s="3">
        <v>420</v>
      </c>
      <c r="T45" s="3">
        <v>39</v>
      </c>
      <c r="U45" s="3">
        <v>125</v>
      </c>
      <c r="V45" s="3">
        <v>207</v>
      </c>
      <c r="W45" s="3">
        <v>13.2</v>
      </c>
    </row>
    <row r="46" spans="1:23" x14ac:dyDescent="0.2">
      <c r="A46" s="3" t="s">
        <v>197</v>
      </c>
      <c r="B46" s="17">
        <v>51.66</v>
      </c>
      <c r="C46" s="17">
        <v>3.0209999999999999</v>
      </c>
      <c r="D46" s="17">
        <v>12.81</v>
      </c>
      <c r="E46" s="17">
        <v>14.68</v>
      </c>
      <c r="F46" s="4">
        <v>0.26100000000000001</v>
      </c>
      <c r="G46" s="4">
        <v>3.95</v>
      </c>
      <c r="H46" s="17">
        <v>8.52</v>
      </c>
      <c r="I46" s="4">
        <v>3.36</v>
      </c>
      <c r="J46" s="4">
        <v>0.879</v>
      </c>
      <c r="K46" s="4">
        <v>0.74</v>
      </c>
      <c r="L46" s="3">
        <v>159</v>
      </c>
      <c r="M46" s="3">
        <v>63</v>
      </c>
      <c r="N46" s="3">
        <v>6</v>
      </c>
      <c r="O46" s="3">
        <v>28</v>
      </c>
      <c r="P46" s="3">
        <v>9</v>
      </c>
      <c r="Q46" s="3">
        <v>35.9</v>
      </c>
      <c r="R46" s="3">
        <v>214</v>
      </c>
      <c r="S46" s="3">
        <v>260</v>
      </c>
      <c r="T46" s="3">
        <v>49.9</v>
      </c>
      <c r="U46" s="3">
        <v>138</v>
      </c>
      <c r="V46" s="3">
        <v>248</v>
      </c>
      <c r="W46" s="3">
        <v>15.4</v>
      </c>
    </row>
    <row r="47" spans="1:23" x14ac:dyDescent="0.2">
      <c r="A47" s="3" t="s">
        <v>198</v>
      </c>
      <c r="B47" s="17">
        <v>50.24</v>
      </c>
      <c r="C47" s="17">
        <v>2.9950000000000001</v>
      </c>
      <c r="D47" s="17">
        <v>13.46</v>
      </c>
      <c r="E47" s="17">
        <v>14.53</v>
      </c>
      <c r="F47" s="4">
        <v>0.24199999999999999</v>
      </c>
      <c r="G47" s="4">
        <v>4.71</v>
      </c>
      <c r="H47" s="17">
        <v>9.52</v>
      </c>
      <c r="I47" s="4">
        <v>3.07</v>
      </c>
      <c r="J47" s="4">
        <v>0.68100000000000005</v>
      </c>
      <c r="K47" s="4">
        <v>0.41</v>
      </c>
      <c r="L47" s="3">
        <v>136</v>
      </c>
      <c r="M47" s="3">
        <v>71</v>
      </c>
      <c r="N47" s="3">
        <v>19</v>
      </c>
      <c r="O47" s="3">
        <v>136</v>
      </c>
      <c r="P47" s="3">
        <v>23</v>
      </c>
      <c r="Q47" s="3">
        <v>43.2</v>
      </c>
      <c r="R47" s="3">
        <v>214</v>
      </c>
      <c r="S47" s="3">
        <v>410</v>
      </c>
      <c r="T47" s="3">
        <v>40.9</v>
      </c>
      <c r="U47" s="3">
        <v>123</v>
      </c>
      <c r="V47" s="3">
        <v>208</v>
      </c>
      <c r="W47" s="3">
        <v>12.7</v>
      </c>
    </row>
    <row r="48" spans="1:23" x14ac:dyDescent="0.2">
      <c r="A48" s="3" t="s">
        <v>199</v>
      </c>
      <c r="B48" s="17">
        <v>51.45</v>
      </c>
      <c r="C48" s="17">
        <v>3.169</v>
      </c>
      <c r="D48" s="17">
        <v>13.42</v>
      </c>
      <c r="E48" s="17">
        <v>14.47</v>
      </c>
      <c r="F48" s="4">
        <v>0.25700000000000001</v>
      </c>
      <c r="G48" s="4">
        <v>4.0599999999999996</v>
      </c>
      <c r="H48" s="17">
        <v>8.33</v>
      </c>
      <c r="I48" s="4">
        <v>3.39</v>
      </c>
      <c r="J48" s="4">
        <v>0.81799999999999995</v>
      </c>
      <c r="K48" s="4">
        <v>0.5</v>
      </c>
      <c r="L48" s="3">
        <v>157</v>
      </c>
      <c r="M48" s="3">
        <v>70</v>
      </c>
      <c r="N48" s="3">
        <v>8</v>
      </c>
      <c r="O48" s="3">
        <v>33</v>
      </c>
      <c r="P48" s="3">
        <v>11</v>
      </c>
      <c r="Q48" s="3">
        <v>39.299999999999997</v>
      </c>
      <c r="R48" s="3">
        <v>222</v>
      </c>
      <c r="S48" s="3">
        <v>316</v>
      </c>
      <c r="T48" s="3">
        <v>48.1</v>
      </c>
      <c r="U48" s="3">
        <v>134</v>
      </c>
      <c r="V48" s="3">
        <v>241</v>
      </c>
      <c r="W48" s="3">
        <v>15.1</v>
      </c>
    </row>
    <row r="49" spans="1:23" x14ac:dyDescent="0.2">
      <c r="A49" s="3" t="s">
        <v>200</v>
      </c>
      <c r="B49" s="17">
        <v>48.68</v>
      </c>
      <c r="C49" s="17">
        <v>2.1709999999999998</v>
      </c>
      <c r="D49" s="17">
        <v>16.510000000000002</v>
      </c>
      <c r="E49" s="17">
        <v>10.94</v>
      </c>
      <c r="F49" s="4">
        <v>0.17299999999999999</v>
      </c>
      <c r="G49" s="4">
        <v>5.95</v>
      </c>
      <c r="H49" s="17">
        <v>12.12</v>
      </c>
      <c r="I49" s="4">
        <v>2.6</v>
      </c>
      <c r="J49" s="4">
        <v>0.46700000000000003</v>
      </c>
      <c r="K49" s="4">
        <v>0.27</v>
      </c>
      <c r="L49" s="3">
        <v>96</v>
      </c>
      <c r="M49" s="3">
        <v>55</v>
      </c>
      <c r="N49" s="3">
        <v>97</v>
      </c>
      <c r="O49" s="3">
        <v>106</v>
      </c>
      <c r="P49" s="3">
        <v>59</v>
      </c>
      <c r="Q49" s="3">
        <v>37.200000000000003</v>
      </c>
      <c r="R49" s="3">
        <v>228</v>
      </c>
      <c r="S49" s="3">
        <v>316</v>
      </c>
      <c r="T49" s="3">
        <v>27.5</v>
      </c>
      <c r="U49" s="3">
        <v>89</v>
      </c>
      <c r="V49" s="3">
        <v>133</v>
      </c>
      <c r="W49" s="3">
        <v>7.9</v>
      </c>
    </row>
    <row r="50" spans="1:23" x14ac:dyDescent="0.2">
      <c r="A50" s="3" t="s">
        <v>201</v>
      </c>
      <c r="B50" s="17">
        <v>50.42</v>
      </c>
      <c r="C50" s="17">
        <v>2.766</v>
      </c>
      <c r="D50" s="17">
        <v>13.95</v>
      </c>
      <c r="E50" s="17">
        <v>13.32</v>
      </c>
      <c r="F50" s="4">
        <v>0.215</v>
      </c>
      <c r="G50" s="4">
        <v>4.99</v>
      </c>
      <c r="H50" s="17">
        <v>10.16</v>
      </c>
      <c r="I50" s="4">
        <v>3.03</v>
      </c>
      <c r="J50" s="4">
        <v>0.66500000000000004</v>
      </c>
      <c r="K50" s="4">
        <v>0.34</v>
      </c>
      <c r="L50" s="3">
        <v>133</v>
      </c>
      <c r="M50" s="3">
        <v>66</v>
      </c>
      <c r="N50" s="3">
        <v>14</v>
      </c>
      <c r="O50" s="3">
        <v>149</v>
      </c>
      <c r="P50" s="3">
        <v>27</v>
      </c>
      <c r="Q50" s="3">
        <v>40.4</v>
      </c>
      <c r="R50" s="3">
        <v>227</v>
      </c>
      <c r="S50" s="3">
        <v>399</v>
      </c>
      <c r="T50" s="3">
        <v>37.5</v>
      </c>
      <c r="U50" s="3">
        <v>111</v>
      </c>
      <c r="V50" s="3">
        <v>194</v>
      </c>
      <c r="W50" s="3">
        <v>11.5</v>
      </c>
    </row>
    <row r="51" spans="1:23" x14ac:dyDescent="0.2">
      <c r="A51" s="3" t="s">
        <v>202</v>
      </c>
      <c r="B51" s="17">
        <v>49.48</v>
      </c>
      <c r="C51" s="17">
        <v>3.109</v>
      </c>
      <c r="D51" s="17">
        <v>13.64</v>
      </c>
      <c r="E51" s="17">
        <v>13.45</v>
      </c>
      <c r="F51" s="4">
        <v>0.214</v>
      </c>
      <c r="G51" s="4">
        <v>5.56</v>
      </c>
      <c r="H51" s="17">
        <v>10.44</v>
      </c>
      <c r="I51" s="4">
        <v>2.87</v>
      </c>
      <c r="J51" s="4">
        <v>0.69799999999999995</v>
      </c>
      <c r="K51" s="4">
        <v>0.39</v>
      </c>
      <c r="L51" s="3">
        <v>128</v>
      </c>
      <c r="M51" s="3">
        <v>69</v>
      </c>
      <c r="N51" s="3">
        <v>47</v>
      </c>
      <c r="O51" s="3">
        <v>123</v>
      </c>
      <c r="P51" s="3">
        <v>40</v>
      </c>
      <c r="Q51" s="3">
        <v>41.5</v>
      </c>
      <c r="R51" s="3">
        <v>225</v>
      </c>
      <c r="S51" s="3">
        <v>408</v>
      </c>
      <c r="T51" s="3">
        <v>37.4</v>
      </c>
      <c r="U51" s="3">
        <v>112</v>
      </c>
      <c r="V51" s="3">
        <v>185</v>
      </c>
      <c r="W51" s="3">
        <v>11.6</v>
      </c>
    </row>
    <row r="52" spans="1:23" x14ac:dyDescent="0.2">
      <c r="A52" s="3" t="s">
        <v>203</v>
      </c>
      <c r="B52" s="17">
        <v>50.46</v>
      </c>
      <c r="C52" s="17">
        <v>2.964</v>
      </c>
      <c r="D52" s="17">
        <v>13.55</v>
      </c>
      <c r="E52" s="17">
        <v>14.49</v>
      </c>
      <c r="F52" s="4">
        <v>0.23799999999999999</v>
      </c>
      <c r="G52" s="4">
        <v>4.72</v>
      </c>
      <c r="H52" s="17">
        <v>9.39</v>
      </c>
      <c r="I52" s="4">
        <v>2.97</v>
      </c>
      <c r="J52" s="4">
        <v>0.67500000000000004</v>
      </c>
      <c r="K52" s="4">
        <v>0.4</v>
      </c>
      <c r="L52" s="3">
        <v>129</v>
      </c>
      <c r="M52" s="3">
        <v>71</v>
      </c>
      <c r="N52" s="3">
        <v>16</v>
      </c>
      <c r="O52" s="3">
        <v>135</v>
      </c>
      <c r="P52" s="3">
        <v>24</v>
      </c>
      <c r="Q52" s="3">
        <v>42.2</v>
      </c>
      <c r="R52" s="3">
        <v>216</v>
      </c>
      <c r="S52" s="3">
        <v>393</v>
      </c>
      <c r="T52" s="3">
        <v>42</v>
      </c>
      <c r="U52" s="3">
        <v>124</v>
      </c>
      <c r="V52" s="3">
        <v>201</v>
      </c>
      <c r="W52" s="3">
        <v>12.3</v>
      </c>
    </row>
    <row r="53" spans="1:23" x14ac:dyDescent="0.2">
      <c r="A53" s="3" t="s">
        <v>204</v>
      </c>
      <c r="B53" s="17">
        <v>49.01</v>
      </c>
      <c r="C53" s="17">
        <v>3.0710000000000002</v>
      </c>
      <c r="D53" s="17">
        <v>13.69</v>
      </c>
      <c r="E53" s="17">
        <v>13.79</v>
      </c>
      <c r="F53" s="4">
        <v>0.214</v>
      </c>
      <c r="G53" s="4">
        <v>5.49</v>
      </c>
      <c r="H53" s="17">
        <v>10.69</v>
      </c>
      <c r="I53" s="4">
        <v>2.8</v>
      </c>
      <c r="J53" s="4">
        <v>0.69899999999999995</v>
      </c>
      <c r="K53" s="4">
        <v>0.41</v>
      </c>
      <c r="L53" s="3">
        <v>128</v>
      </c>
      <c r="M53" s="3">
        <v>67</v>
      </c>
      <c r="N53" s="3">
        <v>46</v>
      </c>
      <c r="O53" s="3">
        <v>126</v>
      </c>
      <c r="P53" s="3">
        <v>38</v>
      </c>
      <c r="Q53" s="3">
        <v>42.7</v>
      </c>
      <c r="R53" s="3">
        <v>220</v>
      </c>
      <c r="S53" s="3">
        <v>402</v>
      </c>
      <c r="T53" s="3">
        <v>39.700000000000003</v>
      </c>
      <c r="U53" s="3">
        <v>113</v>
      </c>
      <c r="V53" s="3">
        <v>182</v>
      </c>
      <c r="W53" s="3">
        <v>12.2</v>
      </c>
    </row>
    <row r="54" spans="1:23" x14ac:dyDescent="0.2">
      <c r="A54" s="3" t="s">
        <v>205</v>
      </c>
      <c r="B54" s="17">
        <v>49.37</v>
      </c>
      <c r="C54" s="17">
        <v>2.4159999999999999</v>
      </c>
      <c r="D54" s="17">
        <v>14.15</v>
      </c>
      <c r="E54" s="17">
        <v>13.08</v>
      </c>
      <c r="F54" s="4">
        <v>0.218</v>
      </c>
      <c r="G54" s="4">
        <v>6.22</v>
      </c>
      <c r="H54" s="17">
        <v>10.72</v>
      </c>
      <c r="I54" s="4">
        <v>2.73</v>
      </c>
      <c r="J54" s="4">
        <v>0.57299999999999995</v>
      </c>
      <c r="K54" s="4">
        <v>0.32</v>
      </c>
      <c r="L54" s="3">
        <v>136</v>
      </c>
      <c r="M54" s="3">
        <v>732</v>
      </c>
      <c r="N54" s="3">
        <v>76</v>
      </c>
      <c r="O54" s="3">
        <v>85</v>
      </c>
      <c r="P54" s="3">
        <v>62</v>
      </c>
      <c r="Q54" s="3">
        <v>45.5</v>
      </c>
      <c r="R54" s="3">
        <v>218</v>
      </c>
      <c r="S54" s="3">
        <v>377</v>
      </c>
      <c r="T54" s="3">
        <v>30.2</v>
      </c>
      <c r="U54" s="3">
        <v>112</v>
      </c>
      <c r="V54" s="3">
        <v>151</v>
      </c>
      <c r="W54" s="3">
        <v>9.9</v>
      </c>
    </row>
    <row r="55" spans="1:23" x14ac:dyDescent="0.2">
      <c r="A55" s="3" t="s">
        <v>206</v>
      </c>
      <c r="B55" s="17">
        <v>50.31</v>
      </c>
      <c r="C55" s="17">
        <v>2.6259999999999999</v>
      </c>
      <c r="D55" s="17">
        <v>13.88</v>
      </c>
      <c r="E55" s="17">
        <v>13.54</v>
      </c>
      <c r="F55" s="4">
        <v>0.215</v>
      </c>
      <c r="G55" s="4">
        <v>5.0999999999999996</v>
      </c>
      <c r="H55" s="17">
        <v>10.15</v>
      </c>
      <c r="I55" s="4">
        <v>3.03</v>
      </c>
      <c r="J55" s="4">
        <v>0.7</v>
      </c>
      <c r="K55" s="4">
        <v>0.33</v>
      </c>
      <c r="L55" s="3">
        <v>136</v>
      </c>
      <c r="M55" s="3">
        <v>72</v>
      </c>
      <c r="N55" s="3">
        <v>20</v>
      </c>
      <c r="O55" s="3">
        <v>134</v>
      </c>
      <c r="P55" s="3">
        <v>28</v>
      </c>
      <c r="Q55" s="3">
        <v>39.799999999999997</v>
      </c>
      <c r="R55" s="3">
        <v>231</v>
      </c>
      <c r="S55" s="3">
        <v>384</v>
      </c>
      <c r="T55" s="3">
        <v>35.200000000000003</v>
      </c>
      <c r="U55" s="3">
        <v>109</v>
      </c>
      <c r="V55" s="3">
        <v>186</v>
      </c>
      <c r="W55" s="3">
        <v>11</v>
      </c>
    </row>
    <row r="56" spans="1:23" x14ac:dyDescent="0.2">
      <c r="A56" s="3" t="s">
        <v>207</v>
      </c>
      <c r="B56" s="17">
        <v>49.8</v>
      </c>
      <c r="C56" s="17">
        <v>2.694</v>
      </c>
      <c r="D56" s="17">
        <v>14.9</v>
      </c>
      <c r="E56" s="17">
        <v>13.03</v>
      </c>
      <c r="F56" s="4">
        <v>0.21</v>
      </c>
      <c r="G56" s="4">
        <v>4.88</v>
      </c>
      <c r="H56" s="17">
        <v>10.56</v>
      </c>
      <c r="I56" s="4">
        <v>2.86</v>
      </c>
      <c r="J56" s="4">
        <v>0.56899999999999995</v>
      </c>
      <c r="K56" s="4">
        <v>0.36</v>
      </c>
      <c r="L56" s="3">
        <v>116</v>
      </c>
      <c r="M56" s="3">
        <v>67</v>
      </c>
      <c r="N56" s="3">
        <v>32</v>
      </c>
      <c r="O56" s="3">
        <v>139</v>
      </c>
      <c r="P56" s="3">
        <v>33</v>
      </c>
      <c r="Q56" s="3">
        <v>40.5</v>
      </c>
      <c r="R56" s="3">
        <v>227</v>
      </c>
      <c r="S56" s="3">
        <v>375</v>
      </c>
      <c r="T56" s="3">
        <v>34.799999999999997</v>
      </c>
      <c r="U56" s="3">
        <v>107</v>
      </c>
      <c r="V56" s="3">
        <v>168</v>
      </c>
      <c r="W56" s="3">
        <v>10.199999999999999</v>
      </c>
    </row>
    <row r="57" spans="1:23" x14ac:dyDescent="0.2">
      <c r="A57" s="3" t="s">
        <v>208</v>
      </c>
      <c r="B57" s="17">
        <v>49.3</v>
      </c>
      <c r="C57" s="17">
        <v>2.6970000000000001</v>
      </c>
      <c r="D57" s="17">
        <v>14.31</v>
      </c>
      <c r="E57" s="17">
        <v>12.75</v>
      </c>
      <c r="F57" s="4">
        <v>0.21199999999999999</v>
      </c>
      <c r="G57" s="4">
        <v>6</v>
      </c>
      <c r="H57" s="17">
        <v>10.9</v>
      </c>
      <c r="I57" s="4">
        <v>2.73</v>
      </c>
      <c r="J57" s="4">
        <v>0.61199999999999999</v>
      </c>
      <c r="K57" s="4">
        <v>0.36</v>
      </c>
      <c r="L57" s="3">
        <v>112</v>
      </c>
      <c r="M57" s="3">
        <v>72</v>
      </c>
      <c r="N57" s="3">
        <v>41</v>
      </c>
      <c r="O57" s="3">
        <v>118</v>
      </c>
      <c r="P57" s="3">
        <v>41</v>
      </c>
      <c r="Q57" s="3">
        <v>41.5</v>
      </c>
      <c r="R57" s="3">
        <v>217</v>
      </c>
      <c r="S57" s="3">
        <v>385</v>
      </c>
      <c r="T57" s="3">
        <v>34.700000000000003</v>
      </c>
      <c r="U57" s="3">
        <v>103</v>
      </c>
      <c r="V57" s="3">
        <v>167</v>
      </c>
      <c r="W57" s="3">
        <v>10.1</v>
      </c>
    </row>
    <row r="58" spans="1:23" x14ac:dyDescent="0.2">
      <c r="A58" s="3" t="s">
        <v>209</v>
      </c>
      <c r="B58" s="17">
        <v>49.85</v>
      </c>
      <c r="C58" s="17">
        <v>3.1669999999999998</v>
      </c>
      <c r="D58" s="17">
        <v>13</v>
      </c>
      <c r="E58" s="17">
        <v>15.01</v>
      </c>
      <c r="F58" s="4">
        <v>0.223</v>
      </c>
      <c r="G58" s="4">
        <v>5.07</v>
      </c>
      <c r="H58" s="17">
        <v>9.68</v>
      </c>
      <c r="I58" s="4">
        <v>2.79</v>
      </c>
      <c r="J58" s="4">
        <v>0.63800000000000001</v>
      </c>
      <c r="K58" s="4">
        <v>0.44</v>
      </c>
      <c r="L58" s="3">
        <v>98</v>
      </c>
      <c r="M58" s="3">
        <v>56</v>
      </c>
      <c r="N58" s="3">
        <v>39</v>
      </c>
      <c r="O58" s="3">
        <v>129</v>
      </c>
      <c r="P58" s="3">
        <v>38</v>
      </c>
      <c r="Q58" s="3">
        <v>37.700000000000003</v>
      </c>
      <c r="R58" s="3">
        <v>234</v>
      </c>
      <c r="S58" s="3">
        <v>444</v>
      </c>
      <c r="T58" s="3">
        <v>40.200000000000003</v>
      </c>
      <c r="U58" s="3">
        <v>122</v>
      </c>
      <c r="V58" s="3">
        <v>202</v>
      </c>
      <c r="W58" s="3"/>
    </row>
    <row r="59" spans="1:23" x14ac:dyDescent="0.2">
      <c r="A59" s="3" t="s">
        <v>210</v>
      </c>
      <c r="B59" s="17">
        <v>49.55</v>
      </c>
      <c r="C59" s="17">
        <v>3.0470000000000002</v>
      </c>
      <c r="D59" s="17">
        <v>13.27</v>
      </c>
      <c r="E59" s="17">
        <v>14.48</v>
      </c>
      <c r="F59" s="4">
        <v>0.22900000000000001</v>
      </c>
      <c r="G59" s="4">
        <v>5.12</v>
      </c>
      <c r="H59" s="17">
        <v>10.039999999999999</v>
      </c>
      <c r="I59" s="4">
        <v>2.91</v>
      </c>
      <c r="J59" s="4">
        <v>0.72</v>
      </c>
      <c r="K59" s="4">
        <v>0.49</v>
      </c>
      <c r="L59" s="3">
        <v>110</v>
      </c>
      <c r="M59" s="3">
        <v>57</v>
      </c>
      <c r="N59" s="3">
        <v>39</v>
      </c>
      <c r="O59" s="3">
        <v>93</v>
      </c>
      <c r="P59" s="3">
        <v>33</v>
      </c>
      <c r="Q59" s="3">
        <v>39.299999999999997</v>
      </c>
      <c r="R59" s="3">
        <v>263</v>
      </c>
      <c r="S59" s="3">
        <v>394</v>
      </c>
      <c r="T59" s="3">
        <v>36.5</v>
      </c>
      <c r="U59" s="3">
        <v>123</v>
      </c>
      <c r="V59" s="3">
        <v>217</v>
      </c>
      <c r="W59" s="3"/>
    </row>
    <row r="60" spans="1:23" x14ac:dyDescent="0.2">
      <c r="A60" s="3" t="s">
        <v>211</v>
      </c>
      <c r="B60" s="17">
        <v>49.86</v>
      </c>
      <c r="C60" s="17">
        <v>2.9870000000000001</v>
      </c>
      <c r="D60" s="17">
        <v>12.79</v>
      </c>
      <c r="E60" s="17">
        <v>14.81</v>
      </c>
      <c r="F60" s="4">
        <v>0.23200000000000001</v>
      </c>
      <c r="G60" s="4">
        <v>5.0199999999999996</v>
      </c>
      <c r="H60" s="17">
        <v>9.99</v>
      </c>
      <c r="I60" s="4">
        <v>2.95</v>
      </c>
      <c r="J60" s="4">
        <v>0.72399999999999998</v>
      </c>
      <c r="K60" s="4">
        <v>0.51</v>
      </c>
      <c r="L60" s="3">
        <v>110</v>
      </c>
      <c r="M60" s="3">
        <v>60</v>
      </c>
      <c r="N60" s="3">
        <v>40</v>
      </c>
      <c r="O60" s="3">
        <v>128</v>
      </c>
      <c r="P60" s="3">
        <v>33</v>
      </c>
      <c r="Q60" s="3">
        <v>37.9</v>
      </c>
      <c r="R60" s="3">
        <v>259</v>
      </c>
      <c r="S60" s="3">
        <v>389</v>
      </c>
      <c r="T60" s="3">
        <v>37.1</v>
      </c>
      <c r="U60" s="3">
        <v>122</v>
      </c>
      <c r="V60" s="3">
        <v>217</v>
      </c>
      <c r="W60" s="3"/>
    </row>
    <row r="61" spans="1:23" x14ac:dyDescent="0.2">
      <c r="A61" s="3" t="s">
        <v>212</v>
      </c>
      <c r="B61" s="17">
        <v>49.33</v>
      </c>
      <c r="C61" s="17">
        <v>2.952</v>
      </c>
      <c r="D61" s="17">
        <v>12.56</v>
      </c>
      <c r="E61" s="17">
        <v>15.49</v>
      </c>
      <c r="F61" s="4">
        <v>0.24299999999999999</v>
      </c>
      <c r="G61" s="4">
        <v>5.15</v>
      </c>
      <c r="H61" s="17">
        <v>9.9600000000000009</v>
      </c>
      <c r="I61" s="4">
        <v>3.06</v>
      </c>
      <c r="J61" s="4">
        <v>0.61599999999999999</v>
      </c>
      <c r="K61" s="4">
        <v>0.51</v>
      </c>
      <c r="L61" s="3">
        <v>96</v>
      </c>
      <c r="M61" s="3">
        <v>63</v>
      </c>
      <c r="N61" s="3">
        <v>55</v>
      </c>
      <c r="O61" s="3">
        <v>127</v>
      </c>
      <c r="P61" s="3">
        <v>37</v>
      </c>
      <c r="Q61" s="3">
        <v>41.2</v>
      </c>
      <c r="R61" s="3">
        <v>242</v>
      </c>
      <c r="S61" s="3">
        <v>396</v>
      </c>
      <c r="T61" s="3">
        <v>38.700000000000003</v>
      </c>
      <c r="U61" s="3">
        <v>128</v>
      </c>
      <c r="V61" s="3">
        <v>185</v>
      </c>
      <c r="W61" s="3"/>
    </row>
    <row r="62" spans="1:23" x14ac:dyDescent="0.2">
      <c r="A62" s="3" t="s">
        <v>213</v>
      </c>
      <c r="B62" s="17">
        <v>52.21</v>
      </c>
      <c r="C62" s="17">
        <v>3.0979999999999999</v>
      </c>
      <c r="D62" s="17">
        <v>12.89</v>
      </c>
      <c r="E62" s="17">
        <v>14.02</v>
      </c>
      <c r="F62" s="4">
        <v>0.246</v>
      </c>
      <c r="G62" s="4">
        <v>4</v>
      </c>
      <c r="H62" s="17">
        <v>8.6199999999999992</v>
      </c>
      <c r="I62" s="4">
        <v>3.22</v>
      </c>
      <c r="J62" s="4">
        <v>0.92300000000000004</v>
      </c>
      <c r="K62" s="4">
        <v>0.64</v>
      </c>
      <c r="L62" s="3">
        <v>136</v>
      </c>
      <c r="M62" s="3">
        <v>57</v>
      </c>
      <c r="N62" s="3">
        <v>33</v>
      </c>
      <c r="O62" s="3">
        <v>19</v>
      </c>
      <c r="P62" s="3">
        <v>12</v>
      </c>
      <c r="Q62" s="3">
        <v>32.9</v>
      </c>
      <c r="R62" s="3">
        <v>268</v>
      </c>
      <c r="S62" s="3">
        <v>253</v>
      </c>
      <c r="T62" s="3">
        <v>44.3</v>
      </c>
      <c r="U62" s="3">
        <v>131</v>
      </c>
      <c r="V62" s="3">
        <v>272</v>
      </c>
      <c r="W62" s="3"/>
    </row>
    <row r="63" spans="1:23" x14ac:dyDescent="0.2">
      <c r="A63" s="3" t="s">
        <v>214</v>
      </c>
      <c r="B63" s="17">
        <v>49.29</v>
      </c>
      <c r="C63" s="17">
        <v>2.9929999999999999</v>
      </c>
      <c r="D63" s="17">
        <v>12.71</v>
      </c>
      <c r="E63" s="17">
        <v>15.08</v>
      </c>
      <c r="F63" s="4">
        <v>0.23499999999999999</v>
      </c>
      <c r="G63" s="4">
        <v>5.05</v>
      </c>
      <c r="H63" s="17">
        <v>10.130000000000001</v>
      </c>
      <c r="I63" s="4">
        <v>3.11</v>
      </c>
      <c r="J63" s="4">
        <v>0.73199999999999998</v>
      </c>
      <c r="K63" s="4">
        <v>0.52</v>
      </c>
      <c r="L63" s="3">
        <v>114</v>
      </c>
      <c r="M63" s="3">
        <v>65</v>
      </c>
      <c r="N63" s="3">
        <v>42</v>
      </c>
      <c r="O63" s="3">
        <v>124</v>
      </c>
      <c r="P63" s="3">
        <v>33</v>
      </c>
      <c r="Q63" s="3">
        <v>39.299999999999997</v>
      </c>
      <c r="R63" s="3">
        <v>277</v>
      </c>
      <c r="S63" s="3">
        <v>376</v>
      </c>
      <c r="T63" s="3">
        <v>38.1</v>
      </c>
      <c r="U63" s="3">
        <v>122</v>
      </c>
      <c r="V63" s="3">
        <v>217</v>
      </c>
      <c r="W63" s="3"/>
    </row>
    <row r="64" spans="1:23" x14ac:dyDescent="0.2">
      <c r="A64" s="3" t="s">
        <v>215</v>
      </c>
      <c r="B64" s="17">
        <v>49.79</v>
      </c>
      <c r="C64" s="17">
        <v>2.7109999999999999</v>
      </c>
      <c r="D64" s="17">
        <v>13.02</v>
      </c>
      <c r="E64" s="17">
        <v>14.17</v>
      </c>
      <c r="F64" s="4">
        <v>0.224</v>
      </c>
      <c r="G64" s="4">
        <v>5.56</v>
      </c>
      <c r="H64" s="17">
        <v>10.35</v>
      </c>
      <c r="I64" s="4">
        <v>2.99</v>
      </c>
      <c r="J64" s="4">
        <v>0.626</v>
      </c>
      <c r="K64" s="4">
        <v>0.42</v>
      </c>
      <c r="L64" s="3">
        <v>104</v>
      </c>
      <c r="M64" s="3">
        <v>64</v>
      </c>
      <c r="N64" s="3">
        <v>61</v>
      </c>
      <c r="O64" s="3">
        <v>132</v>
      </c>
      <c r="P64" s="3">
        <v>45</v>
      </c>
      <c r="Q64" s="3">
        <v>39.9</v>
      </c>
      <c r="R64" s="3">
        <v>253</v>
      </c>
      <c r="S64" s="3">
        <v>383</v>
      </c>
      <c r="T64" s="3">
        <v>33.9</v>
      </c>
      <c r="U64" s="3">
        <v>118</v>
      </c>
      <c r="V64" s="3">
        <v>191</v>
      </c>
      <c r="W64" s="3"/>
    </row>
    <row r="65" spans="1:23" x14ac:dyDescent="0.2">
      <c r="A65" s="3" t="s">
        <v>216</v>
      </c>
      <c r="B65" s="17">
        <v>49.19</v>
      </c>
      <c r="C65" s="17">
        <v>2.6659999999999999</v>
      </c>
      <c r="D65" s="17">
        <v>13.42</v>
      </c>
      <c r="E65" s="17">
        <v>13.54</v>
      </c>
      <c r="F65" s="4">
        <v>0.21</v>
      </c>
      <c r="G65" s="4">
        <v>6.02</v>
      </c>
      <c r="H65" s="17">
        <v>11.14</v>
      </c>
      <c r="I65" s="4">
        <v>2.68</v>
      </c>
      <c r="J65" s="4">
        <v>0.57599999999999996</v>
      </c>
      <c r="K65" s="4">
        <v>0.43</v>
      </c>
      <c r="L65" s="3">
        <v>88</v>
      </c>
      <c r="M65" s="3">
        <v>61</v>
      </c>
      <c r="N65" s="3">
        <v>69</v>
      </c>
      <c r="O65" s="3">
        <v>90</v>
      </c>
      <c r="P65" s="3">
        <v>54</v>
      </c>
      <c r="Q65" s="3">
        <v>39.200000000000003</v>
      </c>
      <c r="R65" s="3">
        <v>250</v>
      </c>
      <c r="S65" s="3">
        <v>368</v>
      </c>
      <c r="T65" s="3">
        <v>31.1</v>
      </c>
      <c r="U65" s="3">
        <v>114</v>
      </c>
      <c r="V65" s="3">
        <v>163</v>
      </c>
      <c r="W65" s="3"/>
    </row>
    <row r="66" spans="1:23" x14ac:dyDescent="0.2">
      <c r="A66" s="3" t="s">
        <v>217</v>
      </c>
      <c r="B66" s="17">
        <v>49.23</v>
      </c>
      <c r="C66" s="17">
        <v>2.8239999999999998</v>
      </c>
      <c r="D66" s="17">
        <v>13.3</v>
      </c>
      <c r="E66" s="17">
        <v>14.96</v>
      </c>
      <c r="F66" s="4">
        <v>0.23899999999999999</v>
      </c>
      <c r="G66" s="4">
        <v>5.33</v>
      </c>
      <c r="H66" s="17">
        <v>9.66</v>
      </c>
      <c r="I66" s="4">
        <v>3.22</v>
      </c>
      <c r="J66" s="4">
        <v>0.61799999999999999</v>
      </c>
      <c r="K66" s="4">
        <v>0.48</v>
      </c>
      <c r="L66" s="3">
        <v>100</v>
      </c>
      <c r="M66" s="3">
        <v>68</v>
      </c>
      <c r="N66" s="3">
        <v>59</v>
      </c>
      <c r="O66" s="3">
        <v>133</v>
      </c>
      <c r="P66" s="3">
        <v>43</v>
      </c>
      <c r="Q66" s="3">
        <v>40.200000000000003</v>
      </c>
      <c r="R66" s="3">
        <v>245</v>
      </c>
      <c r="S66" s="3">
        <v>377</v>
      </c>
      <c r="T66" s="3">
        <v>34.700000000000003</v>
      </c>
      <c r="U66" s="3">
        <v>125</v>
      </c>
      <c r="V66" s="3">
        <v>182</v>
      </c>
      <c r="W66" s="3"/>
    </row>
    <row r="67" spans="1:23" x14ac:dyDescent="0.2">
      <c r="A67" s="3" t="s">
        <v>218</v>
      </c>
      <c r="B67" s="17">
        <v>49.68</v>
      </c>
      <c r="C67" s="17">
        <v>3.0649999999999999</v>
      </c>
      <c r="D67" s="17">
        <v>12.57</v>
      </c>
      <c r="E67" s="17">
        <v>15.7</v>
      </c>
      <c r="F67" s="4">
        <v>0.255</v>
      </c>
      <c r="G67" s="4">
        <v>4.66</v>
      </c>
      <c r="H67" s="17">
        <v>9.11</v>
      </c>
      <c r="I67" s="4">
        <v>3.44</v>
      </c>
      <c r="J67" s="4">
        <v>0.77800000000000002</v>
      </c>
      <c r="K67" s="4">
        <v>0.6</v>
      </c>
      <c r="L67" s="3">
        <v>129</v>
      </c>
      <c r="M67" s="3">
        <v>65</v>
      </c>
      <c r="N67" s="3">
        <v>38</v>
      </c>
      <c r="O67" s="3">
        <v>69</v>
      </c>
      <c r="P67" s="3">
        <v>31</v>
      </c>
      <c r="Q67" s="3">
        <v>36.6</v>
      </c>
      <c r="R67" s="3">
        <v>270</v>
      </c>
      <c r="S67" s="3">
        <v>364</v>
      </c>
      <c r="T67" s="3">
        <v>38.299999999999997</v>
      </c>
      <c r="U67" s="3">
        <v>129</v>
      </c>
      <c r="V67" s="3">
        <v>232</v>
      </c>
      <c r="W67" s="3"/>
    </row>
    <row r="68" spans="1:23" x14ac:dyDescent="0.2">
      <c r="A68" s="3" t="s">
        <v>219</v>
      </c>
      <c r="B68" s="17">
        <v>48.58</v>
      </c>
      <c r="C68" s="17">
        <v>3.2509999999999999</v>
      </c>
      <c r="D68" s="17">
        <v>12.91</v>
      </c>
      <c r="E68" s="17">
        <v>14.5</v>
      </c>
      <c r="F68" s="4">
        <v>0.23400000000000001</v>
      </c>
      <c r="G68" s="4">
        <v>5.59</v>
      </c>
      <c r="H68" s="17">
        <v>10.47</v>
      </c>
      <c r="I68" s="4">
        <v>3.1</v>
      </c>
      <c r="J68" s="4">
        <v>0.61499999999999999</v>
      </c>
      <c r="K68" s="4">
        <v>0.61</v>
      </c>
      <c r="L68" s="3">
        <v>106</v>
      </c>
      <c r="M68" s="3">
        <v>67</v>
      </c>
      <c r="N68" s="3">
        <v>72</v>
      </c>
      <c r="O68" s="3">
        <v>79</v>
      </c>
      <c r="P68" s="3">
        <v>40</v>
      </c>
      <c r="Q68" s="3">
        <v>38.5</v>
      </c>
      <c r="R68" s="3">
        <v>259</v>
      </c>
      <c r="S68" s="3">
        <v>379</v>
      </c>
      <c r="T68" s="3">
        <v>37.700000000000003</v>
      </c>
      <c r="U68" s="3">
        <v>125</v>
      </c>
      <c r="V68" s="3">
        <v>201</v>
      </c>
      <c r="W68" s="3"/>
    </row>
    <row r="69" spans="1:23" x14ac:dyDescent="0.2">
      <c r="A69" s="3" t="s">
        <v>220</v>
      </c>
      <c r="B69" s="17">
        <v>48.22</v>
      </c>
      <c r="C69" s="17">
        <v>3.1779999999999999</v>
      </c>
      <c r="D69" s="17">
        <v>13.27</v>
      </c>
      <c r="E69" s="17">
        <v>14.15</v>
      </c>
      <c r="F69" s="4">
        <v>0.22</v>
      </c>
      <c r="G69" s="4">
        <v>6.16</v>
      </c>
      <c r="H69" s="17">
        <v>10.74</v>
      </c>
      <c r="I69" s="4">
        <v>2.84</v>
      </c>
      <c r="J69" s="4">
        <v>0.55900000000000005</v>
      </c>
      <c r="K69" s="4">
        <v>0.52</v>
      </c>
      <c r="L69" s="3">
        <v>96</v>
      </c>
      <c r="M69" s="3">
        <v>69</v>
      </c>
      <c r="N69" s="3">
        <v>89</v>
      </c>
      <c r="O69" s="3">
        <v>71</v>
      </c>
      <c r="P69" s="3">
        <v>63</v>
      </c>
      <c r="Q69" s="3">
        <v>37.1</v>
      </c>
      <c r="R69" s="3">
        <v>249</v>
      </c>
      <c r="S69" s="3">
        <v>373</v>
      </c>
      <c r="T69" s="3">
        <v>35.1</v>
      </c>
      <c r="U69" s="3">
        <v>120</v>
      </c>
      <c r="V69" s="3">
        <v>186</v>
      </c>
      <c r="W69" s="3"/>
    </row>
    <row r="70" spans="1:23" x14ac:dyDescent="0.2">
      <c r="A70" s="3" t="s">
        <v>221</v>
      </c>
      <c r="B70" s="17">
        <v>49.21</v>
      </c>
      <c r="C70" s="17">
        <v>3.2509999999999999</v>
      </c>
      <c r="D70" s="17">
        <v>13.24</v>
      </c>
      <c r="E70" s="17">
        <v>13.73</v>
      </c>
      <c r="F70" s="4">
        <v>0.214</v>
      </c>
      <c r="G70" s="4">
        <v>5.62</v>
      </c>
      <c r="H70" s="17">
        <v>10.39</v>
      </c>
      <c r="I70" s="4">
        <v>3.06</v>
      </c>
      <c r="J70" s="4">
        <v>0.60199999999999998</v>
      </c>
      <c r="K70" s="4">
        <v>0.55000000000000004</v>
      </c>
      <c r="L70" s="3">
        <v>99</v>
      </c>
      <c r="M70" s="3">
        <v>64</v>
      </c>
      <c r="N70" s="3">
        <v>65</v>
      </c>
      <c r="O70" s="3">
        <v>69</v>
      </c>
      <c r="P70" s="3">
        <v>47</v>
      </c>
      <c r="Q70" s="3">
        <v>37.6</v>
      </c>
      <c r="R70" s="3">
        <v>239</v>
      </c>
      <c r="S70" s="3">
        <v>375</v>
      </c>
      <c r="T70" s="3">
        <v>35.700000000000003</v>
      </c>
      <c r="U70" s="3">
        <v>125</v>
      </c>
      <c r="V70" s="3">
        <v>188</v>
      </c>
      <c r="W70" s="3"/>
    </row>
    <row r="71" spans="1:23" x14ac:dyDescent="0.2">
      <c r="A71" s="3" t="s">
        <v>222</v>
      </c>
      <c r="B71" s="17">
        <v>48.25</v>
      </c>
      <c r="C71" s="17">
        <v>3.4569999999999999</v>
      </c>
      <c r="D71" s="17">
        <v>12.4</v>
      </c>
      <c r="E71" s="17">
        <v>15.53</v>
      </c>
      <c r="F71" s="4">
        <v>0.23300000000000001</v>
      </c>
      <c r="G71" s="4">
        <v>5.23</v>
      </c>
      <c r="H71" s="17">
        <v>10.45</v>
      </c>
      <c r="I71" s="4">
        <v>3.08</v>
      </c>
      <c r="J71" s="4">
        <v>0.64100000000000001</v>
      </c>
      <c r="K71" s="4">
        <v>0.57999999999999996</v>
      </c>
      <c r="L71" s="3">
        <v>111</v>
      </c>
      <c r="M71" s="3">
        <v>68</v>
      </c>
      <c r="N71" s="3">
        <v>50</v>
      </c>
      <c r="O71" s="3">
        <v>120</v>
      </c>
      <c r="P71" s="3">
        <v>37</v>
      </c>
      <c r="Q71" s="3">
        <v>39.1</v>
      </c>
      <c r="R71" s="3">
        <v>242</v>
      </c>
      <c r="S71" s="3">
        <v>427</v>
      </c>
      <c r="T71" s="3">
        <v>39.4</v>
      </c>
      <c r="U71" s="3">
        <v>138</v>
      </c>
      <c r="V71" s="3">
        <v>208</v>
      </c>
      <c r="W71" s="3"/>
    </row>
    <row r="72" spans="1:23" x14ac:dyDescent="0.2">
      <c r="A72" s="3" t="s">
        <v>223</v>
      </c>
      <c r="B72" s="17">
        <v>49.59</v>
      </c>
      <c r="C72" s="17">
        <v>2.8039999999999998</v>
      </c>
      <c r="D72" s="17">
        <v>13</v>
      </c>
      <c r="E72" s="17">
        <v>14.89</v>
      </c>
      <c r="F72" s="4">
        <v>0.23599999999999999</v>
      </c>
      <c r="G72" s="4">
        <v>4.9800000000000004</v>
      </c>
      <c r="H72" s="17">
        <v>10.029999999999999</v>
      </c>
      <c r="I72" s="4">
        <v>3.2</v>
      </c>
      <c r="J72" s="4">
        <v>0.621</v>
      </c>
      <c r="K72" s="4">
        <v>0.52</v>
      </c>
      <c r="L72" s="3">
        <v>98</v>
      </c>
      <c r="M72" s="3">
        <v>55</v>
      </c>
      <c r="N72" s="3">
        <v>43</v>
      </c>
      <c r="O72" s="3">
        <v>153</v>
      </c>
      <c r="P72" s="3">
        <v>37</v>
      </c>
      <c r="Q72" s="3">
        <v>38.1</v>
      </c>
      <c r="R72" s="3">
        <v>231</v>
      </c>
      <c r="S72" s="3">
        <v>392</v>
      </c>
      <c r="T72" s="3">
        <v>37</v>
      </c>
      <c r="U72" s="3">
        <v>124</v>
      </c>
      <c r="V72" s="3">
        <v>190</v>
      </c>
      <c r="W72" s="3"/>
    </row>
    <row r="73" spans="1:23" x14ac:dyDescent="0.2">
      <c r="A73" s="3" t="s">
        <v>224</v>
      </c>
      <c r="B73" s="17">
        <v>48.88</v>
      </c>
      <c r="C73" s="17">
        <v>3.0110000000000001</v>
      </c>
      <c r="D73" s="17">
        <v>11.98</v>
      </c>
      <c r="E73" s="17">
        <v>15.84</v>
      </c>
      <c r="F73" s="4">
        <v>0.29599999999999999</v>
      </c>
      <c r="G73" s="4">
        <v>4.58</v>
      </c>
      <c r="H73" s="17">
        <v>8.89</v>
      </c>
      <c r="I73" s="4">
        <v>3.7</v>
      </c>
      <c r="J73" s="4">
        <v>0.77900000000000003</v>
      </c>
      <c r="K73" s="4">
        <v>1.92</v>
      </c>
      <c r="L73" s="3">
        <v>128</v>
      </c>
      <c r="M73" s="3">
        <v>58</v>
      </c>
      <c r="N73" s="3">
        <v>36</v>
      </c>
      <c r="O73" s="3">
        <v>43</v>
      </c>
      <c r="P73" s="3">
        <v>23</v>
      </c>
      <c r="Q73" s="3">
        <v>32.6</v>
      </c>
      <c r="R73" s="3">
        <v>281</v>
      </c>
      <c r="S73" s="3">
        <v>194</v>
      </c>
      <c r="T73" s="3">
        <v>54.1</v>
      </c>
      <c r="U73" s="3">
        <v>144</v>
      </c>
      <c r="V73" s="3">
        <v>238</v>
      </c>
      <c r="W73" s="3"/>
    </row>
    <row r="74" spans="1:23" x14ac:dyDescent="0.2">
      <c r="A74" s="3" t="s">
        <v>225</v>
      </c>
      <c r="B74" s="17">
        <v>49.23</v>
      </c>
      <c r="C74" s="17">
        <v>2.8860000000000001</v>
      </c>
      <c r="D74" s="17">
        <v>12.59</v>
      </c>
      <c r="E74" s="17">
        <v>15.64</v>
      </c>
      <c r="F74" s="4">
        <v>0.24299999999999999</v>
      </c>
      <c r="G74" s="4">
        <v>5.15</v>
      </c>
      <c r="H74" s="17">
        <v>9.83</v>
      </c>
      <c r="I74" s="4">
        <v>3.13</v>
      </c>
      <c r="J74" s="4">
        <v>0.61499999999999999</v>
      </c>
      <c r="K74" s="4">
        <v>0.55000000000000004</v>
      </c>
      <c r="L74" s="3">
        <v>98</v>
      </c>
      <c r="M74" s="3">
        <v>63</v>
      </c>
      <c r="N74" s="3">
        <v>54</v>
      </c>
      <c r="O74" s="3">
        <v>122</v>
      </c>
      <c r="P74" s="3">
        <v>39</v>
      </c>
      <c r="Q74" s="3">
        <v>39.5</v>
      </c>
      <c r="R74" s="3">
        <v>240</v>
      </c>
      <c r="S74" s="3">
        <v>383</v>
      </c>
      <c r="T74" s="3">
        <v>36.200000000000003</v>
      </c>
      <c r="U74" s="3">
        <v>129</v>
      </c>
      <c r="V74" s="3">
        <v>187</v>
      </c>
      <c r="W74" s="3"/>
    </row>
    <row r="75" spans="1:23" x14ac:dyDescent="0.2">
      <c r="A75" s="3" t="s">
        <v>226</v>
      </c>
      <c r="B75" s="17">
        <v>49.43</v>
      </c>
      <c r="C75" s="17">
        <v>3.0339999999999998</v>
      </c>
      <c r="D75" s="17">
        <v>13.32</v>
      </c>
      <c r="E75" s="17">
        <v>13.81</v>
      </c>
      <c r="F75" s="4">
        <v>0.24099999999999999</v>
      </c>
      <c r="G75" s="4">
        <v>5.68</v>
      </c>
      <c r="H75" s="17">
        <v>9.77</v>
      </c>
      <c r="I75" s="4">
        <v>3.17</v>
      </c>
      <c r="J75" s="4">
        <v>0.67900000000000005</v>
      </c>
      <c r="K75" s="4">
        <v>0.74</v>
      </c>
      <c r="L75" s="3">
        <v>109</v>
      </c>
      <c r="M75" s="3">
        <v>58</v>
      </c>
      <c r="N75" s="3">
        <v>93</v>
      </c>
      <c r="O75" s="3">
        <v>36</v>
      </c>
      <c r="P75" s="3">
        <v>47</v>
      </c>
      <c r="Q75" s="3">
        <v>35</v>
      </c>
      <c r="R75" s="3">
        <v>263</v>
      </c>
      <c r="S75" s="3">
        <v>250</v>
      </c>
      <c r="T75" s="3">
        <v>41.5</v>
      </c>
      <c r="U75" s="3">
        <v>127</v>
      </c>
      <c r="V75" s="3">
        <v>215</v>
      </c>
      <c r="W75" s="3"/>
    </row>
    <row r="76" spans="1:23" x14ac:dyDescent="0.2">
      <c r="A76" s="3" t="s">
        <v>227</v>
      </c>
      <c r="B76" s="17">
        <v>48.58</v>
      </c>
      <c r="C76" s="17">
        <v>2.9740000000000002</v>
      </c>
      <c r="D76" s="17">
        <v>13.24</v>
      </c>
      <c r="E76" s="17">
        <v>13.8</v>
      </c>
      <c r="F76" s="4">
        <v>0.20599999999999999</v>
      </c>
      <c r="G76" s="4">
        <v>6.16</v>
      </c>
      <c r="H76" s="17">
        <v>10.82</v>
      </c>
      <c r="I76" s="4">
        <v>2.94</v>
      </c>
      <c r="J76" s="4">
        <v>0.64600000000000002</v>
      </c>
      <c r="K76" s="4">
        <v>0.49</v>
      </c>
      <c r="L76" s="3">
        <v>91</v>
      </c>
      <c r="M76" s="3">
        <v>64</v>
      </c>
      <c r="N76" s="3">
        <v>122</v>
      </c>
      <c r="O76" s="3">
        <v>156</v>
      </c>
      <c r="P76" s="3">
        <v>55</v>
      </c>
      <c r="Q76" s="3">
        <v>37.4</v>
      </c>
      <c r="R76" s="3">
        <v>221</v>
      </c>
      <c r="S76" s="3">
        <v>385</v>
      </c>
      <c r="T76" s="3">
        <v>30.6</v>
      </c>
      <c r="U76" s="3">
        <v>121</v>
      </c>
      <c r="V76" s="3">
        <v>166</v>
      </c>
      <c r="W76" s="3"/>
    </row>
    <row r="77" spans="1:23" x14ac:dyDescent="0.2">
      <c r="A77" s="3" t="s">
        <v>228</v>
      </c>
      <c r="B77" s="17">
        <v>49.52</v>
      </c>
      <c r="C77" s="17">
        <v>2.887</v>
      </c>
      <c r="D77" s="17">
        <v>13.15</v>
      </c>
      <c r="E77" s="17">
        <v>14.17</v>
      </c>
      <c r="F77" s="4">
        <v>0.214</v>
      </c>
      <c r="G77" s="4">
        <v>5.32</v>
      </c>
      <c r="H77" s="17">
        <v>10.5</v>
      </c>
      <c r="I77" s="4">
        <v>2.97</v>
      </c>
      <c r="J77" s="4">
        <v>0.64600000000000002</v>
      </c>
      <c r="K77" s="4">
        <v>0.49</v>
      </c>
      <c r="L77" s="3">
        <v>108</v>
      </c>
      <c r="M77" s="3">
        <v>59</v>
      </c>
      <c r="N77" s="3">
        <v>43</v>
      </c>
      <c r="O77" s="3">
        <v>152</v>
      </c>
      <c r="P77" s="3">
        <v>42</v>
      </c>
      <c r="Q77" s="3">
        <v>37.799999999999997</v>
      </c>
      <c r="R77" s="3">
        <v>252</v>
      </c>
      <c r="S77" s="3">
        <v>398</v>
      </c>
      <c r="T77" s="3">
        <v>35</v>
      </c>
      <c r="U77" s="3">
        <v>127</v>
      </c>
      <c r="V77" s="3">
        <v>191</v>
      </c>
      <c r="W77" s="3"/>
    </row>
    <row r="78" spans="1:23" x14ac:dyDescent="0.2">
      <c r="A78" s="3" t="s">
        <v>229</v>
      </c>
      <c r="B78" s="17">
        <v>49.97</v>
      </c>
      <c r="C78" s="17">
        <v>2.7130000000000001</v>
      </c>
      <c r="D78" s="17">
        <v>13.61</v>
      </c>
      <c r="E78" s="17">
        <v>12.99</v>
      </c>
      <c r="F78" s="4">
        <v>0.20100000000000001</v>
      </c>
      <c r="G78" s="4">
        <v>5.66</v>
      </c>
      <c r="H78" s="17">
        <v>10.86</v>
      </c>
      <c r="I78" s="4">
        <v>2.8</v>
      </c>
      <c r="J78" s="4">
        <v>0.628</v>
      </c>
      <c r="K78" s="4">
        <v>0.43</v>
      </c>
      <c r="L78" s="3">
        <v>100</v>
      </c>
      <c r="M78" s="3">
        <v>60</v>
      </c>
      <c r="N78" s="3">
        <v>54</v>
      </c>
      <c r="O78" s="3">
        <v>134</v>
      </c>
      <c r="P78" s="3">
        <v>52</v>
      </c>
      <c r="Q78" s="3">
        <v>37.799999999999997</v>
      </c>
      <c r="R78" s="3">
        <v>246</v>
      </c>
      <c r="S78" s="3">
        <v>371</v>
      </c>
      <c r="T78" s="3">
        <v>32.299999999999997</v>
      </c>
      <c r="U78" s="3">
        <v>116</v>
      </c>
      <c r="V78" s="3">
        <v>178</v>
      </c>
      <c r="W78" s="3"/>
    </row>
    <row r="79" spans="1:23" x14ac:dyDescent="0.2">
      <c r="A79" s="3" t="s">
        <v>230</v>
      </c>
      <c r="B79" s="17">
        <v>48.9</v>
      </c>
      <c r="C79" s="17">
        <v>2.9689999999999999</v>
      </c>
      <c r="D79" s="17">
        <v>13.31</v>
      </c>
      <c r="E79" s="17">
        <v>13.76</v>
      </c>
      <c r="F79" s="4">
        <v>0.214</v>
      </c>
      <c r="G79" s="4">
        <v>5.59</v>
      </c>
      <c r="H79" s="17">
        <v>11</v>
      </c>
      <c r="I79" s="4">
        <v>2.97</v>
      </c>
      <c r="J79" s="4">
        <v>0.59099999999999997</v>
      </c>
      <c r="K79" s="4">
        <v>0.56000000000000005</v>
      </c>
      <c r="L79" s="3">
        <v>98</v>
      </c>
      <c r="M79" s="3">
        <v>58</v>
      </c>
      <c r="N79" s="3">
        <v>79</v>
      </c>
      <c r="O79" s="3">
        <v>71</v>
      </c>
      <c r="P79" s="3">
        <v>42</v>
      </c>
      <c r="Q79" s="3">
        <v>37.700000000000003</v>
      </c>
      <c r="R79" s="3">
        <v>254</v>
      </c>
      <c r="S79" s="3">
        <v>365</v>
      </c>
      <c r="T79" s="3">
        <v>33.700000000000003</v>
      </c>
      <c r="U79" s="3">
        <v>115</v>
      </c>
      <c r="V79" s="3">
        <v>182</v>
      </c>
      <c r="W79" s="3"/>
    </row>
    <row r="80" spans="1:23" x14ac:dyDescent="0.2">
      <c r="A80" s="3" t="s">
        <v>231</v>
      </c>
      <c r="B80" s="17">
        <v>49.6</v>
      </c>
      <c r="C80" s="17">
        <v>2.8620000000000001</v>
      </c>
      <c r="D80" s="17">
        <v>12.95</v>
      </c>
      <c r="E80" s="17">
        <v>14.76</v>
      </c>
      <c r="F80" s="4">
        <v>0.23100000000000001</v>
      </c>
      <c r="G80" s="4">
        <v>4.96</v>
      </c>
      <c r="H80" s="17">
        <v>9.9499999999999993</v>
      </c>
      <c r="I80" s="4">
        <v>3.27</v>
      </c>
      <c r="J80" s="4">
        <v>0.72199999999999998</v>
      </c>
      <c r="K80" s="4">
        <v>0.55000000000000004</v>
      </c>
      <c r="L80" s="3">
        <v>111</v>
      </c>
      <c r="M80" s="3">
        <v>63</v>
      </c>
      <c r="N80" s="3">
        <v>39</v>
      </c>
      <c r="O80" s="3">
        <v>121</v>
      </c>
      <c r="P80" s="3">
        <v>34</v>
      </c>
      <c r="Q80" s="3">
        <v>36.9</v>
      </c>
      <c r="R80" s="3">
        <v>253</v>
      </c>
      <c r="S80" s="3">
        <v>367</v>
      </c>
      <c r="T80" s="3">
        <v>35.6</v>
      </c>
      <c r="U80" s="3">
        <v>126</v>
      </c>
      <c r="V80" s="3">
        <v>209</v>
      </c>
      <c r="W80" s="3"/>
    </row>
    <row r="81" spans="1:23" x14ac:dyDescent="0.2">
      <c r="A81" s="3" t="s">
        <v>232</v>
      </c>
      <c r="B81" s="17">
        <v>49.19</v>
      </c>
      <c r="C81" s="17">
        <v>2.927</v>
      </c>
      <c r="D81" s="17">
        <v>13.11</v>
      </c>
      <c r="E81" s="17">
        <v>14.78</v>
      </c>
      <c r="F81" s="4">
        <v>0.22800000000000001</v>
      </c>
      <c r="G81" s="4">
        <v>5.19</v>
      </c>
      <c r="H81" s="17">
        <v>10.14</v>
      </c>
      <c r="I81" s="4">
        <v>3.1</v>
      </c>
      <c r="J81" s="4">
        <v>0.67900000000000005</v>
      </c>
      <c r="K81" s="4">
        <v>0.52</v>
      </c>
      <c r="L81" s="3">
        <v>109</v>
      </c>
      <c r="M81" s="3">
        <v>64</v>
      </c>
      <c r="N81" s="3">
        <v>49</v>
      </c>
      <c r="O81" s="3">
        <v>107</v>
      </c>
      <c r="P81" s="3">
        <v>37</v>
      </c>
      <c r="Q81" s="3">
        <v>38</v>
      </c>
      <c r="R81" s="3">
        <v>256</v>
      </c>
      <c r="S81" s="3">
        <v>386</v>
      </c>
      <c r="T81" s="3">
        <v>35.6</v>
      </c>
      <c r="U81" s="3">
        <v>125</v>
      </c>
      <c r="V81" s="3">
        <v>204</v>
      </c>
      <c r="W81" s="3"/>
    </row>
    <row r="82" spans="1:23" x14ac:dyDescent="0.2">
      <c r="A82" s="3" t="s">
        <v>233</v>
      </c>
      <c r="B82" s="17">
        <v>48.93</v>
      </c>
      <c r="C82" s="17">
        <v>3.26</v>
      </c>
      <c r="D82" s="17">
        <v>12.55</v>
      </c>
      <c r="E82" s="17">
        <v>15.2</v>
      </c>
      <c r="F82" s="4">
        <v>0.22600000000000001</v>
      </c>
      <c r="G82" s="4">
        <v>5.15</v>
      </c>
      <c r="H82" s="17">
        <v>10.28</v>
      </c>
      <c r="I82" s="4">
        <v>3.02</v>
      </c>
      <c r="J82" s="4">
        <v>0.65100000000000002</v>
      </c>
      <c r="K82" s="4">
        <v>0.61</v>
      </c>
      <c r="L82" s="3">
        <v>106</v>
      </c>
      <c r="M82" s="3">
        <v>67</v>
      </c>
      <c r="N82" s="3">
        <v>51</v>
      </c>
      <c r="O82" s="3">
        <v>110</v>
      </c>
      <c r="P82" s="3">
        <v>38</v>
      </c>
      <c r="Q82" s="3">
        <v>38</v>
      </c>
      <c r="R82" s="3">
        <v>238</v>
      </c>
      <c r="S82" s="3">
        <v>438</v>
      </c>
      <c r="T82" s="3">
        <v>38</v>
      </c>
      <c r="U82" s="3">
        <v>130</v>
      </c>
      <c r="V82" s="3">
        <v>202</v>
      </c>
      <c r="W82" s="3"/>
    </row>
    <row r="83" spans="1:23" x14ac:dyDescent="0.2">
      <c r="A83" s="3" t="s">
        <v>234</v>
      </c>
      <c r="B83" s="17">
        <v>49.66</v>
      </c>
      <c r="C83" s="17">
        <v>2.9590000000000001</v>
      </c>
      <c r="D83" s="17">
        <v>12.67</v>
      </c>
      <c r="E83" s="17">
        <v>15.39</v>
      </c>
      <c r="F83" s="4">
        <v>0.23599999999999999</v>
      </c>
      <c r="G83" s="4">
        <v>4.87</v>
      </c>
      <c r="H83" s="17">
        <v>10.029999999999999</v>
      </c>
      <c r="I83" s="4">
        <v>2.89</v>
      </c>
      <c r="J83" s="4">
        <v>0.60399999999999998</v>
      </c>
      <c r="K83" s="4">
        <v>0.56000000000000005</v>
      </c>
      <c r="L83" s="3">
        <v>90</v>
      </c>
      <c r="M83" s="3">
        <v>60</v>
      </c>
      <c r="N83" s="3">
        <v>44</v>
      </c>
      <c r="O83" s="3">
        <v>116</v>
      </c>
      <c r="P83" s="3">
        <v>36</v>
      </c>
      <c r="Q83" s="3">
        <v>38.299999999999997</v>
      </c>
      <c r="R83" s="3">
        <v>225</v>
      </c>
      <c r="S83" s="3">
        <v>399</v>
      </c>
      <c r="T83" s="3">
        <v>35.5</v>
      </c>
      <c r="U83" s="3">
        <v>129</v>
      </c>
      <c r="V83" s="3">
        <v>177</v>
      </c>
      <c r="W83" s="3"/>
    </row>
    <row r="84" spans="1:23" x14ac:dyDescent="0.2">
      <c r="A84" s="3" t="s">
        <v>235</v>
      </c>
      <c r="B84" s="17">
        <v>49.02</v>
      </c>
      <c r="C84" s="17">
        <v>2.3460000000000001</v>
      </c>
      <c r="D84" s="17">
        <v>13.71</v>
      </c>
      <c r="E84" s="17">
        <v>12.64</v>
      </c>
      <c r="F84" s="4">
        <v>0.20599999999999999</v>
      </c>
      <c r="G84" s="4">
        <v>6.76</v>
      </c>
      <c r="H84" s="17">
        <v>11.34</v>
      </c>
      <c r="I84" s="4">
        <v>2.66</v>
      </c>
      <c r="J84" s="4">
        <v>0.57399999999999995</v>
      </c>
      <c r="K84" s="4">
        <v>0.6</v>
      </c>
      <c r="L84" s="3">
        <v>88</v>
      </c>
      <c r="M84" s="3">
        <v>57</v>
      </c>
      <c r="N84" s="3">
        <v>135</v>
      </c>
      <c r="O84" s="3">
        <v>157</v>
      </c>
      <c r="P84" s="3">
        <v>82</v>
      </c>
      <c r="Q84" s="3">
        <v>36.700000000000003</v>
      </c>
      <c r="R84" s="3">
        <v>250</v>
      </c>
      <c r="S84" s="3">
        <v>328</v>
      </c>
      <c r="T84" s="3">
        <v>31.6</v>
      </c>
      <c r="U84" s="3">
        <v>107</v>
      </c>
      <c r="V84" s="3">
        <v>158</v>
      </c>
      <c r="W84" s="3"/>
    </row>
    <row r="85" spans="1:23" x14ac:dyDescent="0.2">
      <c r="A85" s="3" t="s">
        <v>236</v>
      </c>
      <c r="B85" s="17">
        <v>48.43</v>
      </c>
      <c r="C85" s="17">
        <v>2.4689999999999999</v>
      </c>
      <c r="D85" s="17">
        <v>13.09</v>
      </c>
      <c r="E85" s="17">
        <v>13.55</v>
      </c>
      <c r="F85" s="4">
        <v>0.215</v>
      </c>
      <c r="G85" s="4">
        <v>6.58</v>
      </c>
      <c r="H85" s="17">
        <v>11.33</v>
      </c>
      <c r="I85" s="4">
        <v>2.99</v>
      </c>
      <c r="J85" s="4">
        <v>0.59099999999999997</v>
      </c>
      <c r="K85" s="4">
        <v>0.61</v>
      </c>
      <c r="L85" s="3">
        <v>98</v>
      </c>
      <c r="M85" s="3">
        <v>64</v>
      </c>
      <c r="N85" s="3">
        <v>141</v>
      </c>
      <c r="O85" s="3">
        <v>155</v>
      </c>
      <c r="P85" s="3">
        <v>76</v>
      </c>
      <c r="Q85" s="3">
        <v>37.299999999999997</v>
      </c>
      <c r="R85" s="3">
        <v>257</v>
      </c>
      <c r="S85" s="3">
        <v>321</v>
      </c>
      <c r="T85" s="3">
        <v>32.700000000000003</v>
      </c>
      <c r="U85" s="3">
        <v>113</v>
      </c>
      <c r="V85" s="3">
        <v>164</v>
      </c>
      <c r="W85" s="3"/>
    </row>
    <row r="86" spans="1:23" x14ac:dyDescent="0.2">
      <c r="A86" s="3" t="s">
        <v>237</v>
      </c>
      <c r="B86" s="17">
        <v>48.97</v>
      </c>
      <c r="C86" s="17">
        <v>2.794</v>
      </c>
      <c r="D86" s="17">
        <v>13.41</v>
      </c>
      <c r="E86" s="17">
        <v>14.32</v>
      </c>
      <c r="F86" s="4">
        <v>0.218</v>
      </c>
      <c r="G86" s="4">
        <v>5.1100000000000003</v>
      </c>
      <c r="H86" s="17">
        <v>10.8</v>
      </c>
      <c r="I86" s="4">
        <v>2.95</v>
      </c>
      <c r="J86" s="4">
        <v>0.65400000000000003</v>
      </c>
      <c r="K86" s="4">
        <v>0.64</v>
      </c>
      <c r="L86" s="3">
        <v>100</v>
      </c>
      <c r="M86" s="3">
        <v>65</v>
      </c>
      <c r="N86" s="3">
        <v>54</v>
      </c>
      <c r="O86" s="3">
        <v>111</v>
      </c>
      <c r="P86" s="3">
        <v>36</v>
      </c>
      <c r="Q86" s="3">
        <v>36.200000000000003</v>
      </c>
      <c r="R86" s="3">
        <v>268</v>
      </c>
      <c r="S86" s="3">
        <v>334</v>
      </c>
      <c r="T86" s="3">
        <v>32.700000000000003</v>
      </c>
      <c r="U86" s="3">
        <v>117</v>
      </c>
      <c r="V86" s="3">
        <v>187</v>
      </c>
      <c r="W86" s="3"/>
    </row>
    <row r="87" spans="1:23" x14ac:dyDescent="0.2">
      <c r="A87" s="3" t="s">
        <v>238</v>
      </c>
      <c r="B87" s="17">
        <v>48.34</v>
      </c>
      <c r="C87" s="17">
        <v>2.8759999999999999</v>
      </c>
      <c r="D87" s="17">
        <v>12.83</v>
      </c>
      <c r="E87" s="17">
        <v>15.86</v>
      </c>
      <c r="F87" s="4">
        <v>0.247</v>
      </c>
      <c r="G87" s="4">
        <v>5.16</v>
      </c>
      <c r="H87" s="17">
        <v>10.28</v>
      </c>
      <c r="I87" s="4">
        <v>3.11</v>
      </c>
      <c r="J87" s="4">
        <v>0.60699999999999998</v>
      </c>
      <c r="K87" s="4">
        <v>0.56999999999999995</v>
      </c>
      <c r="L87" s="3">
        <v>92</v>
      </c>
      <c r="M87" s="3">
        <v>65</v>
      </c>
      <c r="N87" s="3">
        <v>52</v>
      </c>
      <c r="O87" s="3">
        <v>115</v>
      </c>
      <c r="P87" s="3">
        <v>39</v>
      </c>
      <c r="Q87" s="3">
        <v>38.299999999999997</v>
      </c>
      <c r="R87" s="3">
        <v>224</v>
      </c>
      <c r="S87" s="3">
        <v>378</v>
      </c>
      <c r="T87" s="3">
        <v>34.6</v>
      </c>
      <c r="U87" s="3">
        <v>129</v>
      </c>
      <c r="V87" s="3">
        <v>175</v>
      </c>
      <c r="W87" s="3"/>
    </row>
    <row r="88" spans="1:23" x14ac:dyDescent="0.2">
      <c r="A88" s="3" t="s">
        <v>239</v>
      </c>
      <c r="B88" s="17">
        <v>48.83</v>
      </c>
      <c r="C88" s="17">
        <v>2.927</v>
      </c>
      <c r="D88" s="17">
        <v>12.96</v>
      </c>
      <c r="E88" s="17">
        <v>15.56</v>
      </c>
      <c r="F88" s="4">
        <v>0.24399999999999999</v>
      </c>
      <c r="G88" s="4">
        <v>5.16</v>
      </c>
      <c r="H88" s="17">
        <v>9.8800000000000008</v>
      </c>
      <c r="I88" s="4">
        <v>3.09</v>
      </c>
      <c r="J88" s="4">
        <v>0.63200000000000001</v>
      </c>
      <c r="K88" s="4">
        <v>0.57999999999999996</v>
      </c>
      <c r="L88" s="3">
        <v>97</v>
      </c>
      <c r="M88" s="3">
        <v>66</v>
      </c>
      <c r="N88" s="3">
        <v>55</v>
      </c>
      <c r="O88" s="3">
        <v>112</v>
      </c>
      <c r="P88" s="3">
        <v>42</v>
      </c>
      <c r="Q88" s="3">
        <v>39.4</v>
      </c>
      <c r="R88" s="3">
        <v>234</v>
      </c>
      <c r="S88" s="3">
        <v>384</v>
      </c>
      <c r="T88" s="3">
        <v>36.1</v>
      </c>
      <c r="U88" s="3">
        <v>129</v>
      </c>
      <c r="V88" s="3">
        <v>184</v>
      </c>
      <c r="W88" s="3"/>
    </row>
    <row r="89" spans="1:23" x14ac:dyDescent="0.2">
      <c r="A89" s="3" t="s">
        <v>240</v>
      </c>
      <c r="B89" s="17">
        <v>49.71</v>
      </c>
      <c r="C89" s="17">
        <v>3.016</v>
      </c>
      <c r="D89" s="17">
        <v>12.71</v>
      </c>
      <c r="E89" s="17">
        <v>14.94</v>
      </c>
      <c r="F89" s="4">
        <v>0.23</v>
      </c>
      <c r="G89" s="4">
        <v>4.88</v>
      </c>
      <c r="H89" s="17">
        <v>9.93</v>
      </c>
      <c r="I89" s="4">
        <v>3.12</v>
      </c>
      <c r="J89" s="4">
        <v>0.72599999999999998</v>
      </c>
      <c r="K89" s="4">
        <v>0.59</v>
      </c>
      <c r="L89" s="3">
        <v>109</v>
      </c>
      <c r="M89" s="3">
        <v>62</v>
      </c>
      <c r="N89" s="3">
        <v>49</v>
      </c>
      <c r="O89" s="3">
        <v>70</v>
      </c>
      <c r="P89" s="3">
        <v>29</v>
      </c>
      <c r="Q89" s="3">
        <v>37</v>
      </c>
      <c r="R89" s="3">
        <v>261</v>
      </c>
      <c r="S89" s="3">
        <v>380</v>
      </c>
      <c r="T89" s="3">
        <v>36.200000000000003</v>
      </c>
      <c r="U89" s="3">
        <v>127</v>
      </c>
      <c r="V89" s="3">
        <v>211</v>
      </c>
      <c r="W89" s="3"/>
    </row>
    <row r="90" spans="1:23" x14ac:dyDescent="0.2">
      <c r="A90" s="3" t="s">
        <v>241</v>
      </c>
      <c r="B90" s="17">
        <v>49.32</v>
      </c>
      <c r="C90" s="17">
        <v>2.823</v>
      </c>
      <c r="D90" s="17">
        <v>12.96</v>
      </c>
      <c r="E90" s="17">
        <v>14.63</v>
      </c>
      <c r="F90" s="4">
        <v>0.22700000000000001</v>
      </c>
      <c r="G90" s="4">
        <v>5.27</v>
      </c>
      <c r="H90" s="17">
        <v>10.36</v>
      </c>
      <c r="I90" s="4">
        <v>3.06</v>
      </c>
      <c r="J90" s="4">
        <v>0.66900000000000004</v>
      </c>
      <c r="K90" s="4">
        <v>0.54</v>
      </c>
      <c r="L90" s="3">
        <v>103</v>
      </c>
      <c r="M90" s="3">
        <v>64</v>
      </c>
      <c r="N90" s="3">
        <v>47</v>
      </c>
      <c r="O90" s="3">
        <v>131</v>
      </c>
      <c r="P90" s="3">
        <v>40</v>
      </c>
      <c r="Q90" s="3">
        <v>37</v>
      </c>
      <c r="R90" s="3">
        <v>248</v>
      </c>
      <c r="S90" s="3">
        <v>378</v>
      </c>
      <c r="T90" s="3">
        <v>34.4</v>
      </c>
      <c r="U90" s="3">
        <v>123</v>
      </c>
      <c r="V90" s="3">
        <v>194</v>
      </c>
      <c r="W90" s="3"/>
    </row>
    <row r="91" spans="1:23" x14ac:dyDescent="0.2">
      <c r="A91" s="3" t="s">
        <v>242</v>
      </c>
      <c r="B91" s="17">
        <v>49.18</v>
      </c>
      <c r="C91" s="17">
        <v>3.0270000000000001</v>
      </c>
      <c r="D91" s="17">
        <v>12.8</v>
      </c>
      <c r="E91" s="17">
        <v>14.95</v>
      </c>
      <c r="F91" s="4">
        <v>0.23</v>
      </c>
      <c r="G91" s="4">
        <v>5.09</v>
      </c>
      <c r="H91" s="17">
        <v>10.18</v>
      </c>
      <c r="I91" s="4">
        <v>3.07</v>
      </c>
      <c r="J91" s="4">
        <v>0.72299999999999998</v>
      </c>
      <c r="K91" s="4">
        <v>0.6</v>
      </c>
      <c r="L91" s="3">
        <v>110</v>
      </c>
      <c r="M91" s="3">
        <v>63</v>
      </c>
      <c r="N91" s="3">
        <v>41</v>
      </c>
      <c r="O91" s="3">
        <v>115</v>
      </c>
      <c r="P91" s="3">
        <v>33</v>
      </c>
      <c r="Q91" s="3">
        <v>37.6</v>
      </c>
      <c r="R91" s="3">
        <v>258</v>
      </c>
      <c r="S91" s="3">
        <v>376</v>
      </c>
      <c r="T91" s="3">
        <v>36.5</v>
      </c>
      <c r="U91" s="3">
        <v>125</v>
      </c>
      <c r="V91" s="3">
        <v>216</v>
      </c>
      <c r="W91" s="3"/>
    </row>
    <row r="92" spans="1:23" x14ac:dyDescent="0.2">
      <c r="A92" s="3" t="s">
        <v>243</v>
      </c>
      <c r="B92" s="17">
        <v>49.55</v>
      </c>
      <c r="C92" s="17">
        <v>2.931</v>
      </c>
      <c r="D92" s="17">
        <v>12.67</v>
      </c>
      <c r="E92" s="17">
        <v>14.88</v>
      </c>
      <c r="F92" s="4">
        <v>0.22900000000000001</v>
      </c>
      <c r="G92" s="4">
        <v>5.19</v>
      </c>
      <c r="H92" s="17">
        <v>10.02</v>
      </c>
      <c r="I92" s="4">
        <v>3.09</v>
      </c>
      <c r="J92" s="4">
        <v>0.71</v>
      </c>
      <c r="K92" s="4">
        <v>0.59</v>
      </c>
      <c r="L92" s="3">
        <v>108</v>
      </c>
      <c r="M92" s="3">
        <v>63</v>
      </c>
      <c r="N92" s="3">
        <v>38</v>
      </c>
      <c r="O92" s="3">
        <v>114</v>
      </c>
      <c r="P92" s="3">
        <v>33</v>
      </c>
      <c r="Q92" s="3">
        <v>36.1</v>
      </c>
      <c r="R92" s="3">
        <v>253</v>
      </c>
      <c r="S92" s="3">
        <v>357</v>
      </c>
      <c r="T92" s="3">
        <v>36.1</v>
      </c>
      <c r="U92" s="3">
        <v>123</v>
      </c>
      <c r="V92" s="3">
        <v>206</v>
      </c>
      <c r="W92" s="3"/>
    </row>
    <row r="93" spans="1:23" x14ac:dyDescent="0.2">
      <c r="A93" s="3" t="s">
        <v>244</v>
      </c>
      <c r="B93" s="17">
        <v>49.46</v>
      </c>
      <c r="C93" s="17">
        <v>3.1629999999999998</v>
      </c>
      <c r="D93" s="17">
        <v>12.47</v>
      </c>
      <c r="E93" s="17">
        <v>15.38</v>
      </c>
      <c r="F93" s="4">
        <v>0.24199999999999999</v>
      </c>
      <c r="G93" s="4">
        <v>4.72</v>
      </c>
      <c r="H93" s="17">
        <v>9.6300000000000008</v>
      </c>
      <c r="I93" s="4">
        <v>3.36</v>
      </c>
      <c r="J93" s="4">
        <v>0.74099999999999999</v>
      </c>
      <c r="K93" s="4">
        <v>0.69</v>
      </c>
      <c r="L93" s="3">
        <v>121</v>
      </c>
      <c r="M93" s="3">
        <v>66</v>
      </c>
      <c r="N93" s="3">
        <v>37</v>
      </c>
      <c r="O93" s="3">
        <v>85</v>
      </c>
      <c r="P93" s="3">
        <v>28</v>
      </c>
      <c r="Q93" s="3">
        <v>36.200000000000003</v>
      </c>
      <c r="R93" s="3">
        <v>261</v>
      </c>
      <c r="S93" s="3">
        <v>360</v>
      </c>
      <c r="T93" s="3">
        <v>39</v>
      </c>
      <c r="U93" s="3">
        <v>128</v>
      </c>
      <c r="V93" s="3">
        <v>228</v>
      </c>
      <c r="W93" s="3"/>
    </row>
    <row r="94" spans="1:23" x14ac:dyDescent="0.2">
      <c r="A94" s="3" t="s">
        <v>245</v>
      </c>
      <c r="B94" s="17">
        <v>50.19</v>
      </c>
      <c r="C94" s="17">
        <v>3.1560000000000001</v>
      </c>
      <c r="D94" s="17">
        <v>12.53</v>
      </c>
      <c r="E94" s="17">
        <v>15.07</v>
      </c>
      <c r="F94" s="4">
        <v>0.23499999999999999</v>
      </c>
      <c r="G94" s="4">
        <v>4.7</v>
      </c>
      <c r="H94" s="17">
        <v>9.32</v>
      </c>
      <c r="I94" s="4">
        <v>3.24</v>
      </c>
      <c r="J94" s="4">
        <v>0.74199999999999999</v>
      </c>
      <c r="K94" s="4">
        <v>0.68</v>
      </c>
      <c r="L94" s="3">
        <v>120</v>
      </c>
      <c r="M94" s="3">
        <v>64</v>
      </c>
      <c r="N94" s="3">
        <v>37</v>
      </c>
      <c r="O94" s="3">
        <v>74</v>
      </c>
      <c r="P94" s="3">
        <v>27</v>
      </c>
      <c r="Q94" s="3">
        <v>36.299999999999997</v>
      </c>
      <c r="R94" s="3">
        <v>268</v>
      </c>
      <c r="S94" s="3">
        <v>369</v>
      </c>
      <c r="T94" s="3">
        <v>37.799999999999997</v>
      </c>
      <c r="U94" s="3">
        <v>129</v>
      </c>
      <c r="V94" s="3">
        <v>228</v>
      </c>
      <c r="W94" s="3"/>
    </row>
    <row r="95" spans="1:23" x14ac:dyDescent="0.2">
      <c r="A95" s="3" t="s">
        <v>246</v>
      </c>
      <c r="B95" s="17">
        <v>48.3</v>
      </c>
      <c r="C95" s="17">
        <v>2.8149999999999999</v>
      </c>
      <c r="D95" s="17">
        <v>14.19</v>
      </c>
      <c r="E95" s="17">
        <v>13.95</v>
      </c>
      <c r="F95" s="4">
        <v>0.215</v>
      </c>
      <c r="G95" s="4">
        <v>5</v>
      </c>
      <c r="H95" s="17">
        <v>11.22</v>
      </c>
      <c r="I95" s="4">
        <v>3</v>
      </c>
      <c r="J95" s="4">
        <v>0.60899999999999999</v>
      </c>
      <c r="K95" s="4">
        <v>0.56000000000000005</v>
      </c>
      <c r="L95" s="3">
        <v>94</v>
      </c>
      <c r="M95" s="3">
        <v>64</v>
      </c>
      <c r="N95" s="3">
        <v>56</v>
      </c>
      <c r="O95" s="3">
        <v>93</v>
      </c>
      <c r="P95" s="3">
        <v>38</v>
      </c>
      <c r="Q95" s="3">
        <v>35.9</v>
      </c>
      <c r="R95" s="3">
        <v>280</v>
      </c>
      <c r="S95" s="3">
        <v>350</v>
      </c>
      <c r="T95" s="3">
        <v>30.1</v>
      </c>
      <c r="U95" s="3">
        <v>111</v>
      </c>
      <c r="V95" s="3">
        <v>179</v>
      </c>
      <c r="W95" s="3"/>
    </row>
    <row r="96" spans="1:23" x14ac:dyDescent="0.2">
      <c r="A96" s="3" t="s">
        <v>247</v>
      </c>
      <c r="B96" s="17">
        <v>48.96</v>
      </c>
      <c r="C96" s="17">
        <v>2.964</v>
      </c>
      <c r="D96" s="17">
        <v>13.19</v>
      </c>
      <c r="E96" s="17">
        <v>14.53</v>
      </c>
      <c r="F96" s="4">
        <v>0.22600000000000001</v>
      </c>
      <c r="G96" s="4">
        <v>5.13</v>
      </c>
      <c r="H96" s="17">
        <v>10.47</v>
      </c>
      <c r="I96" s="4">
        <v>3.06</v>
      </c>
      <c r="J96" s="4">
        <v>0.66400000000000003</v>
      </c>
      <c r="K96" s="4">
        <v>0.66</v>
      </c>
      <c r="L96" s="3">
        <v>105</v>
      </c>
      <c r="M96" s="3">
        <v>66</v>
      </c>
      <c r="N96" s="3">
        <v>59</v>
      </c>
      <c r="O96" s="3">
        <v>65</v>
      </c>
      <c r="P96" s="3">
        <v>33</v>
      </c>
      <c r="Q96" s="3">
        <v>38</v>
      </c>
      <c r="R96" s="3">
        <v>273</v>
      </c>
      <c r="S96" s="3">
        <v>348</v>
      </c>
      <c r="T96" s="3">
        <v>34.5</v>
      </c>
      <c r="U96" s="3">
        <v>123</v>
      </c>
      <c r="V96" s="3">
        <v>191</v>
      </c>
      <c r="W96" s="3"/>
    </row>
    <row r="97" spans="1:23" x14ac:dyDescent="0.2">
      <c r="A97" s="3" t="s">
        <v>248</v>
      </c>
      <c r="B97" s="17">
        <v>48.49</v>
      </c>
      <c r="C97" s="17">
        <v>2.952</v>
      </c>
      <c r="D97" s="17">
        <v>13.29</v>
      </c>
      <c r="E97" s="17">
        <v>14.83</v>
      </c>
      <c r="F97" s="4">
        <v>0.22900000000000001</v>
      </c>
      <c r="G97" s="4">
        <v>5.23</v>
      </c>
      <c r="H97" s="17">
        <v>10.45</v>
      </c>
      <c r="I97" s="4">
        <v>3.09</v>
      </c>
      <c r="J97" s="4">
        <v>0.64700000000000002</v>
      </c>
      <c r="K97" s="4">
        <v>0.66</v>
      </c>
      <c r="L97" s="3">
        <v>106</v>
      </c>
      <c r="M97" s="3">
        <v>67</v>
      </c>
      <c r="N97" s="3">
        <v>56</v>
      </c>
      <c r="O97" s="3">
        <v>92</v>
      </c>
      <c r="P97" s="3">
        <v>39</v>
      </c>
      <c r="Q97" s="3">
        <v>37.5</v>
      </c>
      <c r="R97" s="3">
        <v>276</v>
      </c>
      <c r="S97" s="3">
        <v>340</v>
      </c>
      <c r="T97" s="3">
        <v>33.200000000000003</v>
      </c>
      <c r="U97" s="3">
        <v>125</v>
      </c>
      <c r="V97" s="3">
        <v>190</v>
      </c>
      <c r="W97" s="3"/>
    </row>
    <row r="98" spans="1:23" x14ac:dyDescent="0.2">
      <c r="A98" s="3" t="s">
        <v>249</v>
      </c>
      <c r="B98" s="17">
        <v>48.91</v>
      </c>
      <c r="C98" s="17">
        <v>2.8980000000000001</v>
      </c>
      <c r="D98" s="17">
        <v>13.39</v>
      </c>
      <c r="E98" s="17">
        <v>13.92</v>
      </c>
      <c r="F98" s="4">
        <v>0.21199999999999999</v>
      </c>
      <c r="G98" s="4">
        <v>5.42</v>
      </c>
      <c r="H98" s="17">
        <v>11.18</v>
      </c>
      <c r="I98" s="4">
        <v>2.75</v>
      </c>
      <c r="J98" s="4">
        <v>0.61199999999999999</v>
      </c>
      <c r="K98" s="4">
        <v>0.56999999999999995</v>
      </c>
      <c r="L98" s="3">
        <v>93</v>
      </c>
      <c r="M98" s="3">
        <v>61</v>
      </c>
      <c r="N98" s="3">
        <v>65</v>
      </c>
      <c r="O98" s="3">
        <v>114</v>
      </c>
      <c r="P98" s="3">
        <v>41</v>
      </c>
      <c r="Q98" s="3">
        <v>38.1</v>
      </c>
      <c r="R98" s="3">
        <v>244</v>
      </c>
      <c r="S98" s="3">
        <v>377</v>
      </c>
      <c r="T98" s="3">
        <v>33.9</v>
      </c>
      <c r="U98" s="3">
        <v>117</v>
      </c>
      <c r="V98" s="3">
        <v>174</v>
      </c>
      <c r="W98" s="3"/>
    </row>
    <row r="99" spans="1:23" x14ac:dyDescent="0.2">
      <c r="A99" s="3" t="s">
        <v>250</v>
      </c>
      <c r="B99" s="17">
        <v>47.8</v>
      </c>
      <c r="C99" s="17">
        <v>2.8490000000000002</v>
      </c>
      <c r="D99" s="17">
        <v>13.57</v>
      </c>
      <c r="E99" s="17">
        <v>14.24</v>
      </c>
      <c r="F99" s="4">
        <v>0.215</v>
      </c>
      <c r="G99" s="4">
        <v>5.82</v>
      </c>
      <c r="H99" s="17">
        <v>11.37</v>
      </c>
      <c r="I99" s="4">
        <v>2.88</v>
      </c>
      <c r="J99" s="4">
        <v>0.57099999999999995</v>
      </c>
      <c r="K99" s="4">
        <v>0.55000000000000004</v>
      </c>
      <c r="L99" s="3">
        <v>92</v>
      </c>
      <c r="M99" s="3">
        <v>65</v>
      </c>
      <c r="N99" s="3">
        <v>65</v>
      </c>
      <c r="O99" s="3">
        <v>90</v>
      </c>
      <c r="P99" s="3">
        <v>44</v>
      </c>
      <c r="Q99" s="3">
        <v>37.700000000000003</v>
      </c>
      <c r="R99" s="3">
        <v>245</v>
      </c>
      <c r="S99" s="3">
        <v>378</v>
      </c>
      <c r="T99" s="3">
        <v>33.5</v>
      </c>
      <c r="U99" s="3">
        <v>116</v>
      </c>
      <c r="V99" s="3">
        <v>174</v>
      </c>
      <c r="W99" s="3"/>
    </row>
    <row r="100" spans="1:23" x14ac:dyDescent="0.2">
      <c r="A100" s="3" t="s">
        <v>251</v>
      </c>
      <c r="B100" s="17">
        <v>48.69</v>
      </c>
      <c r="C100" s="17">
        <v>2.645</v>
      </c>
      <c r="D100" s="17">
        <v>13.37</v>
      </c>
      <c r="E100" s="17">
        <v>13.73</v>
      </c>
      <c r="F100" s="4">
        <v>0.214</v>
      </c>
      <c r="G100" s="4">
        <v>6.03</v>
      </c>
      <c r="H100" s="17">
        <v>11.25</v>
      </c>
      <c r="I100" s="4">
        <v>2.89</v>
      </c>
      <c r="J100" s="4">
        <v>0.52500000000000002</v>
      </c>
      <c r="K100" s="4">
        <v>0.53</v>
      </c>
      <c r="L100" s="3">
        <v>91</v>
      </c>
      <c r="M100" s="3">
        <v>63</v>
      </c>
      <c r="N100" s="3">
        <v>73</v>
      </c>
      <c r="O100" s="3">
        <v>115</v>
      </c>
      <c r="P100" s="3">
        <v>51</v>
      </c>
      <c r="Q100" s="3">
        <v>38.4</v>
      </c>
      <c r="R100" s="3">
        <v>232</v>
      </c>
      <c r="S100" s="3">
        <v>356</v>
      </c>
      <c r="T100" s="3">
        <v>32.6</v>
      </c>
      <c r="U100" s="3">
        <v>118</v>
      </c>
      <c r="V100" s="3">
        <v>163</v>
      </c>
      <c r="W100" s="3"/>
    </row>
    <row r="101" spans="1:23" x14ac:dyDescent="0.2">
      <c r="A101" s="3" t="s">
        <v>252</v>
      </c>
      <c r="B101" s="17">
        <v>48.72</v>
      </c>
      <c r="C101" s="17">
        <v>2.6219999999999999</v>
      </c>
      <c r="D101" s="17">
        <v>13.69</v>
      </c>
      <c r="E101" s="17">
        <v>13.44</v>
      </c>
      <c r="F101" s="4">
        <v>0.20699999999999999</v>
      </c>
      <c r="G101" s="4">
        <v>5.78</v>
      </c>
      <c r="H101" s="17">
        <v>11.56</v>
      </c>
      <c r="I101" s="4">
        <v>2.81</v>
      </c>
      <c r="J101" s="4">
        <v>0.53400000000000003</v>
      </c>
      <c r="K101" s="4">
        <v>0.51</v>
      </c>
      <c r="L101" s="3">
        <v>80</v>
      </c>
      <c r="M101" s="3">
        <v>58</v>
      </c>
      <c r="N101" s="3">
        <v>71</v>
      </c>
      <c r="O101" s="3">
        <v>109</v>
      </c>
      <c r="P101" s="3">
        <v>52</v>
      </c>
      <c r="Q101" s="3">
        <v>35.200000000000003</v>
      </c>
      <c r="R101" s="3">
        <v>226</v>
      </c>
      <c r="S101" s="3">
        <v>348</v>
      </c>
      <c r="T101" s="3">
        <v>31.1</v>
      </c>
      <c r="U101" s="3">
        <v>110</v>
      </c>
      <c r="V101" s="3">
        <v>160</v>
      </c>
      <c r="W101" s="3"/>
    </row>
    <row r="102" spans="1:23" x14ac:dyDescent="0.2">
      <c r="A102" s="3" t="s">
        <v>253</v>
      </c>
      <c r="B102" s="17">
        <v>49.54</v>
      </c>
      <c r="C102" s="17">
        <v>3.2240000000000002</v>
      </c>
      <c r="D102" s="17">
        <v>12.65</v>
      </c>
      <c r="E102" s="17">
        <v>14.65</v>
      </c>
      <c r="F102" s="4">
        <v>0.23200000000000001</v>
      </c>
      <c r="G102" s="4">
        <v>5.0199999999999996</v>
      </c>
      <c r="H102" s="17">
        <v>9.91</v>
      </c>
      <c r="I102" s="4">
        <v>3.24</v>
      </c>
      <c r="J102" s="4">
        <v>0.70299999999999996</v>
      </c>
      <c r="K102" s="4">
        <v>0.69</v>
      </c>
      <c r="L102" s="3">
        <v>116</v>
      </c>
      <c r="M102" s="3">
        <v>63</v>
      </c>
      <c r="N102" s="3">
        <v>53</v>
      </c>
      <c r="O102" s="3">
        <v>65</v>
      </c>
      <c r="P102" s="3">
        <v>32</v>
      </c>
      <c r="Q102" s="3">
        <v>35.5</v>
      </c>
      <c r="R102" s="3">
        <v>241</v>
      </c>
      <c r="S102" s="3">
        <v>356</v>
      </c>
      <c r="T102" s="3">
        <v>40.200000000000003</v>
      </c>
      <c r="U102" s="3">
        <v>130</v>
      </c>
      <c r="V102" s="3">
        <v>211</v>
      </c>
      <c r="W102" s="3"/>
    </row>
    <row r="103" spans="1:23" x14ac:dyDescent="0.2">
      <c r="A103" s="3" t="s">
        <v>254</v>
      </c>
      <c r="B103" s="17">
        <v>50</v>
      </c>
      <c r="C103" s="17">
        <v>3.109</v>
      </c>
      <c r="D103" s="17">
        <v>12.87</v>
      </c>
      <c r="E103" s="17">
        <v>14.39</v>
      </c>
      <c r="F103" s="4">
        <v>0.224</v>
      </c>
      <c r="G103" s="4">
        <v>4.9400000000000004</v>
      </c>
      <c r="H103" s="17">
        <v>10.01</v>
      </c>
      <c r="I103" s="4">
        <v>2.96</v>
      </c>
      <c r="J103" s="4">
        <v>0.72499999999999998</v>
      </c>
      <c r="K103" s="4">
        <v>0.65</v>
      </c>
      <c r="L103" s="3">
        <v>107</v>
      </c>
      <c r="M103" s="3">
        <v>60</v>
      </c>
      <c r="N103" s="3">
        <v>58</v>
      </c>
      <c r="O103" s="3">
        <v>56</v>
      </c>
      <c r="P103" s="3">
        <v>30</v>
      </c>
      <c r="Q103" s="3">
        <v>34.9</v>
      </c>
      <c r="R103" s="3">
        <v>235</v>
      </c>
      <c r="S103" s="3">
        <v>352</v>
      </c>
      <c r="T103" s="3">
        <v>37</v>
      </c>
      <c r="U103" s="3">
        <v>126</v>
      </c>
      <c r="V103" s="3">
        <v>200</v>
      </c>
      <c r="W103" s="3"/>
    </row>
    <row r="104" spans="1:23" x14ac:dyDescent="0.2">
      <c r="A104" s="3" t="s">
        <v>255</v>
      </c>
      <c r="B104" s="17">
        <v>47.5</v>
      </c>
      <c r="C104" s="17">
        <v>2.4940000000000002</v>
      </c>
      <c r="D104" s="17">
        <v>15.71</v>
      </c>
      <c r="E104" s="17">
        <v>12.69</v>
      </c>
      <c r="F104" s="4">
        <v>0.186</v>
      </c>
      <c r="G104" s="4">
        <v>6.69</v>
      </c>
      <c r="H104" s="17">
        <v>11.22</v>
      </c>
      <c r="I104" s="4">
        <v>2.48</v>
      </c>
      <c r="J104" s="4">
        <v>0.54700000000000004</v>
      </c>
      <c r="K104" s="4">
        <v>0.35</v>
      </c>
      <c r="L104" s="3">
        <v>81</v>
      </c>
      <c r="M104" s="3">
        <v>62</v>
      </c>
      <c r="N104" s="3">
        <v>132</v>
      </c>
      <c r="O104" s="3">
        <v>103</v>
      </c>
      <c r="P104" s="3">
        <v>85</v>
      </c>
      <c r="Q104" s="3">
        <v>32</v>
      </c>
      <c r="R104" s="3">
        <v>254</v>
      </c>
      <c r="S104" s="3">
        <v>329</v>
      </c>
      <c r="T104" s="3">
        <v>27.7</v>
      </c>
      <c r="U104" s="3">
        <v>110</v>
      </c>
      <c r="V104" s="3">
        <v>145</v>
      </c>
      <c r="W104" s="3"/>
    </row>
    <row r="105" spans="1:23" x14ac:dyDescent="0.2">
      <c r="A105" s="3" t="s">
        <v>256</v>
      </c>
      <c r="B105" s="17">
        <v>49.13</v>
      </c>
      <c r="C105" s="17">
        <v>3.22</v>
      </c>
      <c r="D105" s="17">
        <v>13.77</v>
      </c>
      <c r="E105" s="17">
        <v>14.85</v>
      </c>
      <c r="F105" s="4">
        <v>0.22900000000000001</v>
      </c>
      <c r="G105" s="4">
        <v>4.95</v>
      </c>
      <c r="H105" s="17">
        <v>9.61</v>
      </c>
      <c r="I105" s="4">
        <v>2.82</v>
      </c>
      <c r="J105" s="4">
        <v>0.76</v>
      </c>
      <c r="K105" s="4">
        <v>0.54</v>
      </c>
      <c r="L105" s="3">
        <v>113</v>
      </c>
      <c r="M105" s="3">
        <v>61</v>
      </c>
      <c r="N105" s="3">
        <v>53</v>
      </c>
      <c r="O105" s="3">
        <v>101</v>
      </c>
      <c r="P105" s="3">
        <v>33</v>
      </c>
      <c r="Q105" s="3">
        <v>33.1</v>
      </c>
      <c r="R105" s="3">
        <v>240</v>
      </c>
      <c r="S105" s="3">
        <v>351</v>
      </c>
      <c r="T105" s="3">
        <v>40.4</v>
      </c>
      <c r="U105" s="3">
        <v>131</v>
      </c>
      <c r="V105" s="3">
        <v>207</v>
      </c>
      <c r="W105" s="3"/>
    </row>
    <row r="106" spans="1:23" x14ac:dyDescent="0.2">
      <c r="A106" s="3" t="s">
        <v>257</v>
      </c>
      <c r="B106" s="17">
        <v>47.89</v>
      </c>
      <c r="C106" s="17">
        <v>3.194</v>
      </c>
      <c r="D106" s="17">
        <v>14.11</v>
      </c>
      <c r="E106" s="17">
        <v>15.25</v>
      </c>
      <c r="F106" s="4">
        <v>0.247</v>
      </c>
      <c r="G106" s="4">
        <v>5.21</v>
      </c>
      <c r="H106" s="17">
        <v>9.44</v>
      </c>
      <c r="I106" s="4">
        <v>3.22</v>
      </c>
      <c r="J106" s="4">
        <v>0.71799999999999997</v>
      </c>
      <c r="K106" s="4">
        <v>0.57999999999999996</v>
      </c>
      <c r="L106" s="3">
        <v>120</v>
      </c>
      <c r="M106" s="3">
        <v>69</v>
      </c>
      <c r="N106" s="3">
        <v>61</v>
      </c>
      <c r="O106" s="3">
        <v>96</v>
      </c>
      <c r="P106" s="3">
        <v>36</v>
      </c>
      <c r="Q106" s="3">
        <v>33.6</v>
      </c>
      <c r="R106" s="3">
        <v>266</v>
      </c>
      <c r="S106" s="3">
        <v>373</v>
      </c>
      <c r="T106" s="3">
        <v>41.1</v>
      </c>
      <c r="U106" s="3">
        <v>140</v>
      </c>
      <c r="V106" s="3">
        <v>212</v>
      </c>
      <c r="W106" s="3"/>
    </row>
    <row r="107" spans="1:23" x14ac:dyDescent="0.2">
      <c r="A107" s="3" t="s">
        <v>258</v>
      </c>
      <c r="B107" s="17">
        <v>47.41</v>
      </c>
      <c r="C107" s="17">
        <v>3.5409999999999999</v>
      </c>
      <c r="D107" s="17">
        <v>13.87</v>
      </c>
      <c r="E107" s="17">
        <v>15.11</v>
      </c>
      <c r="F107" s="4">
        <v>0.22500000000000001</v>
      </c>
      <c r="G107" s="4">
        <v>5.28</v>
      </c>
      <c r="H107" s="17">
        <v>10.42</v>
      </c>
      <c r="I107" s="4">
        <v>2.78</v>
      </c>
      <c r="J107" s="4">
        <v>0.70899999999999996</v>
      </c>
      <c r="K107" s="4">
        <v>0.5</v>
      </c>
      <c r="L107" s="3">
        <v>116</v>
      </c>
      <c r="M107" s="3">
        <v>68</v>
      </c>
      <c r="N107" s="3">
        <v>71</v>
      </c>
      <c r="O107" s="3">
        <v>148</v>
      </c>
      <c r="P107" s="3">
        <v>54</v>
      </c>
      <c r="Q107" s="3">
        <v>36.200000000000003</v>
      </c>
      <c r="R107" s="3">
        <v>263</v>
      </c>
      <c r="S107" s="3">
        <v>443</v>
      </c>
      <c r="T107" s="3">
        <v>38.5</v>
      </c>
      <c r="U107" s="3">
        <v>137</v>
      </c>
      <c r="V107" s="3">
        <v>205</v>
      </c>
      <c r="W107" s="3"/>
    </row>
    <row r="108" spans="1:23" x14ac:dyDescent="0.2">
      <c r="A108" s="3" t="s">
        <v>259</v>
      </c>
      <c r="B108" s="17">
        <v>48.02</v>
      </c>
      <c r="C108" s="17">
        <v>3.0830000000000002</v>
      </c>
      <c r="D108" s="17">
        <v>14.27</v>
      </c>
      <c r="E108" s="17">
        <v>14.6</v>
      </c>
      <c r="F108" s="4">
        <v>0.22600000000000001</v>
      </c>
      <c r="G108" s="4">
        <v>5.27</v>
      </c>
      <c r="H108" s="17">
        <v>10.39</v>
      </c>
      <c r="I108" s="4">
        <v>2.83</v>
      </c>
      <c r="J108" s="4">
        <v>0.66300000000000003</v>
      </c>
      <c r="K108" s="4">
        <v>0.51</v>
      </c>
      <c r="L108" s="3">
        <v>107</v>
      </c>
      <c r="M108" s="3">
        <v>63</v>
      </c>
      <c r="N108" s="3">
        <v>54</v>
      </c>
      <c r="O108" s="3">
        <v>117</v>
      </c>
      <c r="P108" s="3">
        <v>45</v>
      </c>
      <c r="Q108" s="3">
        <v>35.799999999999997</v>
      </c>
      <c r="R108" s="3">
        <v>243</v>
      </c>
      <c r="S108" s="3">
        <v>390</v>
      </c>
      <c r="T108" s="3">
        <v>38.1</v>
      </c>
      <c r="U108" s="3">
        <v>130</v>
      </c>
      <c r="V108" s="3">
        <v>189</v>
      </c>
      <c r="W108" s="3"/>
    </row>
    <row r="109" spans="1:23" x14ac:dyDescent="0.2">
      <c r="A109" s="3" t="s">
        <v>260</v>
      </c>
      <c r="B109" s="17">
        <v>47.54</v>
      </c>
      <c r="C109" s="17">
        <v>2.9089999999999998</v>
      </c>
      <c r="D109" s="17">
        <v>14.59</v>
      </c>
      <c r="E109" s="17">
        <v>14.18</v>
      </c>
      <c r="F109" s="4">
        <v>0.22600000000000001</v>
      </c>
      <c r="G109" s="4">
        <v>5.51</v>
      </c>
      <c r="H109" s="17">
        <v>10.79</v>
      </c>
      <c r="I109" s="4">
        <v>3.05</v>
      </c>
      <c r="J109" s="4">
        <v>0.60899999999999999</v>
      </c>
      <c r="K109" s="4">
        <v>0.46</v>
      </c>
      <c r="L109" s="3">
        <v>98</v>
      </c>
      <c r="M109" s="3">
        <v>62</v>
      </c>
      <c r="N109" s="3">
        <v>57</v>
      </c>
      <c r="O109" s="3">
        <v>81</v>
      </c>
      <c r="P109" s="3">
        <v>48</v>
      </c>
      <c r="Q109" s="3">
        <v>35.200000000000003</v>
      </c>
      <c r="R109" s="3">
        <v>244</v>
      </c>
      <c r="S109" s="3">
        <v>374</v>
      </c>
      <c r="T109" s="3">
        <v>32.799999999999997</v>
      </c>
      <c r="U109" s="3">
        <v>121</v>
      </c>
      <c r="V109" s="3">
        <v>172</v>
      </c>
      <c r="W109" s="3"/>
    </row>
    <row r="110" spans="1:23" x14ac:dyDescent="0.2">
      <c r="A110" s="3" t="s">
        <v>261</v>
      </c>
      <c r="B110" s="17">
        <v>47.65</v>
      </c>
      <c r="C110" s="17">
        <v>3.2160000000000002</v>
      </c>
      <c r="D110" s="17">
        <v>14.29</v>
      </c>
      <c r="E110" s="17">
        <v>15.06</v>
      </c>
      <c r="F110" s="4">
        <v>0.23599999999999999</v>
      </c>
      <c r="G110" s="4">
        <v>5.34</v>
      </c>
      <c r="H110" s="17">
        <v>9.67</v>
      </c>
      <c r="I110" s="4">
        <v>3.14</v>
      </c>
      <c r="J110" s="4">
        <v>0.70899999999999996</v>
      </c>
      <c r="K110" s="4">
        <v>0.54</v>
      </c>
      <c r="L110" s="3">
        <v>117</v>
      </c>
      <c r="M110" s="3">
        <v>65</v>
      </c>
      <c r="N110" s="3">
        <v>63</v>
      </c>
      <c r="O110" s="3">
        <v>102</v>
      </c>
      <c r="P110" s="3">
        <v>39</v>
      </c>
      <c r="Q110" s="3">
        <v>34.700000000000003</v>
      </c>
      <c r="R110" s="3">
        <v>255</v>
      </c>
      <c r="S110" s="3">
        <v>378</v>
      </c>
      <c r="T110" s="3">
        <v>37.299999999999997</v>
      </c>
      <c r="U110" s="3">
        <v>136</v>
      </c>
      <c r="V110" s="3">
        <v>203</v>
      </c>
      <c r="W110" s="3"/>
    </row>
    <row r="111" spans="1:23" x14ac:dyDescent="0.2">
      <c r="A111" s="3" t="s">
        <v>262</v>
      </c>
      <c r="B111" s="17">
        <v>48.01</v>
      </c>
      <c r="C111" s="17">
        <v>2.94</v>
      </c>
      <c r="D111" s="17">
        <v>14.47</v>
      </c>
      <c r="E111" s="17">
        <v>14.19</v>
      </c>
      <c r="F111" s="4">
        <v>0.214</v>
      </c>
      <c r="G111" s="4">
        <v>5.72</v>
      </c>
      <c r="H111" s="17">
        <v>10.55</v>
      </c>
      <c r="I111" s="4">
        <v>2.73</v>
      </c>
      <c r="J111" s="4">
        <v>0.56499999999999995</v>
      </c>
      <c r="K111" s="4">
        <v>0.46</v>
      </c>
      <c r="L111" s="3">
        <v>101</v>
      </c>
      <c r="M111" s="3">
        <v>61</v>
      </c>
      <c r="N111" s="3">
        <v>62</v>
      </c>
      <c r="O111" s="3">
        <v>97</v>
      </c>
      <c r="P111" s="3">
        <v>45</v>
      </c>
      <c r="Q111" s="3">
        <v>37.1</v>
      </c>
      <c r="R111" s="3">
        <v>251</v>
      </c>
      <c r="S111" s="3">
        <v>381</v>
      </c>
      <c r="T111" s="3">
        <v>33.299999999999997</v>
      </c>
      <c r="U111" s="3">
        <v>120</v>
      </c>
      <c r="V111" s="3">
        <v>175</v>
      </c>
      <c r="W111" s="3"/>
    </row>
    <row r="112" spans="1:23" x14ac:dyDescent="0.2">
      <c r="A112" s="3" t="s">
        <v>263</v>
      </c>
      <c r="B112" s="17">
        <v>48.19</v>
      </c>
      <c r="C112" s="17">
        <v>3.2389999999999999</v>
      </c>
      <c r="D112" s="17">
        <v>13.63</v>
      </c>
      <c r="E112" s="17">
        <v>15.11</v>
      </c>
      <c r="F112" s="4">
        <v>0.23899999999999999</v>
      </c>
      <c r="G112" s="4">
        <v>5.25</v>
      </c>
      <c r="H112" s="17">
        <v>9.74</v>
      </c>
      <c r="I112" s="4">
        <v>3.15</v>
      </c>
      <c r="J112" s="4">
        <v>0.73099999999999998</v>
      </c>
      <c r="K112" s="4">
        <v>0.57999999999999996</v>
      </c>
      <c r="L112" s="3">
        <v>123</v>
      </c>
      <c r="M112" s="3">
        <v>65</v>
      </c>
      <c r="N112" s="3">
        <v>48</v>
      </c>
      <c r="O112" s="3">
        <v>91</v>
      </c>
      <c r="P112" s="3">
        <v>41</v>
      </c>
      <c r="Q112" s="3">
        <v>35.200000000000003</v>
      </c>
      <c r="R112" s="3">
        <v>261</v>
      </c>
      <c r="S112" s="3">
        <v>348</v>
      </c>
      <c r="T112" s="3">
        <v>40.9</v>
      </c>
      <c r="U112" s="3">
        <v>139</v>
      </c>
      <c r="V112" s="3">
        <v>215</v>
      </c>
      <c r="W112" s="3"/>
    </row>
    <row r="113" spans="1:23" x14ac:dyDescent="0.2">
      <c r="A113" s="3" t="s">
        <v>264</v>
      </c>
      <c r="B113" s="17">
        <v>48.68</v>
      </c>
      <c r="C113" s="17">
        <v>3.01</v>
      </c>
      <c r="D113" s="17">
        <v>14.06</v>
      </c>
      <c r="E113" s="17">
        <v>14.1</v>
      </c>
      <c r="F113" s="4">
        <v>0.217</v>
      </c>
      <c r="G113" s="4">
        <v>5.35</v>
      </c>
      <c r="H113" s="17">
        <v>10.53</v>
      </c>
      <c r="I113" s="4">
        <v>2.81</v>
      </c>
      <c r="J113" s="4">
        <v>0.63500000000000001</v>
      </c>
      <c r="K113" s="4">
        <v>0.48</v>
      </c>
      <c r="L113" s="3">
        <v>103</v>
      </c>
      <c r="M113" s="3">
        <v>60</v>
      </c>
      <c r="N113" s="3">
        <v>57</v>
      </c>
      <c r="O113" s="3">
        <v>90</v>
      </c>
      <c r="P113" s="3">
        <v>41</v>
      </c>
      <c r="Q113" s="3">
        <v>36.4</v>
      </c>
      <c r="R113" s="3">
        <v>257</v>
      </c>
      <c r="S113" s="3">
        <v>379</v>
      </c>
      <c r="T113" s="3">
        <v>34.6</v>
      </c>
      <c r="U113" s="3">
        <v>126</v>
      </c>
      <c r="V113" s="3">
        <v>185</v>
      </c>
      <c r="W113" s="3"/>
    </row>
    <row r="114" spans="1:23" x14ac:dyDescent="0.2">
      <c r="A114" s="3" t="s">
        <v>265</v>
      </c>
      <c r="B114" s="17">
        <v>48.56</v>
      </c>
      <c r="C114" s="17">
        <v>2.9809999999999999</v>
      </c>
      <c r="D114" s="17">
        <v>13.65</v>
      </c>
      <c r="E114" s="17">
        <v>15.32</v>
      </c>
      <c r="F114" s="4">
        <v>0.24399999999999999</v>
      </c>
      <c r="G114" s="4">
        <v>5.16</v>
      </c>
      <c r="H114" s="17">
        <v>9.85</v>
      </c>
      <c r="I114" s="4">
        <v>2.94</v>
      </c>
      <c r="J114" s="4">
        <v>0.65400000000000003</v>
      </c>
      <c r="K114" s="4">
        <v>0.51</v>
      </c>
      <c r="L114" s="3">
        <v>110</v>
      </c>
      <c r="M114" s="3">
        <v>68</v>
      </c>
      <c r="N114" s="3">
        <v>39</v>
      </c>
      <c r="O114" s="3">
        <v>124</v>
      </c>
      <c r="P114" s="3">
        <v>39</v>
      </c>
      <c r="Q114" s="3">
        <v>36.1</v>
      </c>
      <c r="R114" s="3">
        <v>270</v>
      </c>
      <c r="S114" s="3">
        <v>369</v>
      </c>
      <c r="T114" s="3">
        <v>35</v>
      </c>
      <c r="U114" s="3">
        <v>137</v>
      </c>
      <c r="V114" s="3">
        <v>193</v>
      </c>
      <c r="W114" s="3"/>
    </row>
    <row r="115" spans="1:23" x14ac:dyDescent="0.2">
      <c r="A115" s="3" t="s">
        <v>266</v>
      </c>
      <c r="B115" s="17">
        <v>49.59</v>
      </c>
      <c r="C115" s="17">
        <v>3.153</v>
      </c>
      <c r="D115" s="17">
        <v>13.43</v>
      </c>
      <c r="E115" s="17">
        <v>15.7</v>
      </c>
      <c r="F115" s="4">
        <v>0.26100000000000001</v>
      </c>
      <c r="G115" s="4">
        <v>4.3</v>
      </c>
      <c r="H115" s="17">
        <v>8.81</v>
      </c>
      <c r="I115" s="4">
        <v>3.24</v>
      </c>
      <c r="J115" s="4">
        <v>0.78500000000000003</v>
      </c>
      <c r="K115" s="4">
        <v>0.59</v>
      </c>
      <c r="L115" s="3">
        <v>125</v>
      </c>
      <c r="M115" s="3">
        <v>64</v>
      </c>
      <c r="N115" s="3">
        <v>29</v>
      </c>
      <c r="O115" s="3">
        <v>45</v>
      </c>
      <c r="P115" s="3">
        <v>20</v>
      </c>
      <c r="Q115" s="3">
        <v>34.799999999999997</v>
      </c>
      <c r="R115" s="3">
        <v>259</v>
      </c>
      <c r="S115" s="3">
        <v>318</v>
      </c>
      <c r="T115" s="3">
        <v>42.5</v>
      </c>
      <c r="U115" s="3">
        <v>145</v>
      </c>
      <c r="V115" s="3">
        <v>218</v>
      </c>
      <c r="W115" s="3"/>
    </row>
    <row r="116" spans="1:23" x14ac:dyDescent="0.2">
      <c r="A116" s="3" t="s">
        <v>267</v>
      </c>
      <c r="B116" s="17">
        <v>48.52</v>
      </c>
      <c r="C116" s="17">
        <v>2.97</v>
      </c>
      <c r="D116" s="17">
        <v>14.82</v>
      </c>
      <c r="E116" s="17">
        <v>14.29</v>
      </c>
      <c r="F116" s="4">
        <v>0.23499999999999999</v>
      </c>
      <c r="G116" s="4">
        <v>4.6900000000000004</v>
      </c>
      <c r="H116" s="17">
        <v>10.119999999999999</v>
      </c>
      <c r="I116" s="4">
        <v>2.93</v>
      </c>
      <c r="J116" s="4">
        <v>0.68</v>
      </c>
      <c r="K116" s="4">
        <v>0.63</v>
      </c>
      <c r="L116" s="3">
        <v>109</v>
      </c>
      <c r="M116" s="3">
        <v>59</v>
      </c>
      <c r="N116" s="3">
        <v>41</v>
      </c>
      <c r="O116" s="3">
        <v>60</v>
      </c>
      <c r="P116" s="3">
        <v>32</v>
      </c>
      <c r="Q116" s="3">
        <v>33.799999999999997</v>
      </c>
      <c r="R116" s="3">
        <v>282</v>
      </c>
      <c r="S116" s="3">
        <v>332</v>
      </c>
      <c r="T116" s="3">
        <v>34.700000000000003</v>
      </c>
      <c r="U116" s="3">
        <v>125</v>
      </c>
      <c r="V116" s="3">
        <v>191</v>
      </c>
      <c r="W116" s="3"/>
    </row>
    <row r="117" spans="1:23" x14ac:dyDescent="0.2">
      <c r="A117" s="3" t="s">
        <v>268</v>
      </c>
      <c r="B117" s="17">
        <v>49.04</v>
      </c>
      <c r="C117" s="17">
        <v>3.0920000000000001</v>
      </c>
      <c r="D117" s="17">
        <v>13.65</v>
      </c>
      <c r="E117" s="17">
        <v>15.23</v>
      </c>
      <c r="F117" s="4">
        <v>0.23699999999999999</v>
      </c>
      <c r="G117" s="4">
        <v>4.78</v>
      </c>
      <c r="H117" s="17">
        <v>9.5399999999999991</v>
      </c>
      <c r="I117" s="4">
        <v>3.01</v>
      </c>
      <c r="J117" s="4">
        <v>0.752</v>
      </c>
      <c r="K117" s="4">
        <v>0.52</v>
      </c>
      <c r="L117" s="3">
        <v>116</v>
      </c>
      <c r="M117" s="3">
        <v>64</v>
      </c>
      <c r="N117" s="3">
        <v>32</v>
      </c>
      <c r="O117" s="3">
        <v>61</v>
      </c>
      <c r="P117" s="3">
        <v>29</v>
      </c>
      <c r="Q117" s="3">
        <v>34.700000000000003</v>
      </c>
      <c r="R117" s="3">
        <v>270</v>
      </c>
      <c r="S117" s="3">
        <v>366</v>
      </c>
      <c r="T117" s="3">
        <v>37</v>
      </c>
      <c r="U117" s="3">
        <v>132</v>
      </c>
      <c r="V117" s="3">
        <v>213</v>
      </c>
      <c r="W117" s="3"/>
    </row>
    <row r="118" spans="1:23" x14ac:dyDescent="0.2">
      <c r="A118" s="3" t="s">
        <v>269</v>
      </c>
      <c r="B118" s="17">
        <v>51.39</v>
      </c>
      <c r="C118" s="17">
        <v>3.0230000000000001</v>
      </c>
      <c r="D118" s="17">
        <v>13.51</v>
      </c>
      <c r="E118" s="17">
        <v>14.48</v>
      </c>
      <c r="F118" s="4">
        <v>0.245</v>
      </c>
      <c r="G118" s="4">
        <v>4.17</v>
      </c>
      <c r="H118" s="17">
        <v>8.67</v>
      </c>
      <c r="I118" s="4">
        <v>3.04</v>
      </c>
      <c r="J118" s="4">
        <v>0.75600000000000001</v>
      </c>
      <c r="K118" s="4">
        <v>0.57999999999999996</v>
      </c>
      <c r="L118" s="3">
        <v>125</v>
      </c>
      <c r="M118" s="3">
        <v>57</v>
      </c>
      <c r="N118" s="3">
        <v>29</v>
      </c>
      <c r="O118" s="3">
        <v>44</v>
      </c>
      <c r="P118" s="3">
        <v>17</v>
      </c>
      <c r="Q118" s="3">
        <v>36.200000000000003</v>
      </c>
      <c r="R118" s="3">
        <v>252</v>
      </c>
      <c r="S118" s="3">
        <v>310</v>
      </c>
      <c r="T118" s="3">
        <v>44.3</v>
      </c>
      <c r="U118" s="3">
        <v>145</v>
      </c>
      <c r="V118" s="3">
        <v>215</v>
      </c>
      <c r="W118" s="3"/>
    </row>
    <row r="119" spans="1:23" x14ac:dyDescent="0.2">
      <c r="A119" s="3" t="s">
        <v>270</v>
      </c>
      <c r="B119" s="17">
        <v>48.13</v>
      </c>
      <c r="C119" s="17">
        <v>2.0510000000000002</v>
      </c>
      <c r="D119" s="17">
        <v>16.03</v>
      </c>
      <c r="E119" s="17">
        <v>11.6</v>
      </c>
      <c r="F119" s="4">
        <v>0.17799999999999999</v>
      </c>
      <c r="G119" s="4">
        <v>6.98</v>
      </c>
      <c r="H119" s="17">
        <v>11.96</v>
      </c>
      <c r="I119" s="4">
        <v>2.23</v>
      </c>
      <c r="J119" s="4">
        <v>0.40799999999999997</v>
      </c>
      <c r="K119" s="4">
        <v>0.3</v>
      </c>
      <c r="L119" s="3">
        <v>69</v>
      </c>
      <c r="M119" s="3">
        <v>60</v>
      </c>
      <c r="N119" s="3">
        <v>263</v>
      </c>
      <c r="O119" s="3">
        <v>103</v>
      </c>
      <c r="P119" s="3">
        <v>88</v>
      </c>
      <c r="Q119" s="3">
        <v>34.9</v>
      </c>
      <c r="R119" s="3">
        <v>249</v>
      </c>
      <c r="S119" s="3">
        <v>292</v>
      </c>
      <c r="T119" s="3">
        <v>26.5</v>
      </c>
      <c r="U119" s="3">
        <v>94</v>
      </c>
      <c r="V119" s="3">
        <v>120</v>
      </c>
      <c r="W119" s="3"/>
    </row>
    <row r="120" spans="1:23" x14ac:dyDescent="0.2">
      <c r="A120" s="3" t="s">
        <v>271</v>
      </c>
      <c r="B120" s="17">
        <v>47.28</v>
      </c>
      <c r="C120" s="17">
        <v>1.8580000000000001</v>
      </c>
      <c r="D120" s="17">
        <v>16.87</v>
      </c>
      <c r="E120" s="17">
        <v>10.61</v>
      </c>
      <c r="F120" s="4">
        <v>0.17100000000000001</v>
      </c>
      <c r="G120" s="4">
        <v>7.03</v>
      </c>
      <c r="H120" s="17">
        <v>13.21</v>
      </c>
      <c r="I120" s="4">
        <v>2.27</v>
      </c>
      <c r="J120" s="4">
        <v>0.35299999999999998</v>
      </c>
      <c r="K120" s="4">
        <v>0.24</v>
      </c>
      <c r="L120" s="3">
        <v>61</v>
      </c>
      <c r="M120" s="3">
        <v>53</v>
      </c>
      <c r="N120" s="3">
        <v>179</v>
      </c>
      <c r="O120" s="3">
        <v>104</v>
      </c>
      <c r="P120" s="3">
        <v>79</v>
      </c>
      <c r="Q120" s="3">
        <v>33.1</v>
      </c>
      <c r="R120" s="3">
        <v>232</v>
      </c>
      <c r="S120" s="3">
        <v>278</v>
      </c>
      <c r="T120" s="3">
        <v>21.2</v>
      </c>
      <c r="U120" s="3">
        <v>85</v>
      </c>
      <c r="V120" s="3">
        <v>105</v>
      </c>
      <c r="W120" s="3"/>
    </row>
    <row r="121" spans="1:23" x14ac:dyDescent="0.2">
      <c r="A121" s="3" t="s">
        <v>272</v>
      </c>
      <c r="B121" s="17">
        <v>48.53</v>
      </c>
      <c r="C121" s="17">
        <v>2.9849999999999999</v>
      </c>
      <c r="D121" s="17">
        <v>13.36</v>
      </c>
      <c r="E121" s="17">
        <v>15.7</v>
      </c>
      <c r="F121" s="4">
        <v>0.23799999999999999</v>
      </c>
      <c r="G121" s="4">
        <v>4.84</v>
      </c>
      <c r="H121" s="17">
        <v>9.99</v>
      </c>
      <c r="I121" s="4">
        <v>3.05</v>
      </c>
      <c r="J121" s="4">
        <v>0.66300000000000003</v>
      </c>
      <c r="K121" s="4">
        <v>0.5</v>
      </c>
      <c r="L121" s="3">
        <v>108</v>
      </c>
      <c r="M121" s="3">
        <v>63</v>
      </c>
      <c r="N121" s="3">
        <v>44</v>
      </c>
      <c r="O121" s="3">
        <v>127</v>
      </c>
      <c r="P121" s="3">
        <v>35</v>
      </c>
      <c r="Q121" s="3">
        <v>38.1</v>
      </c>
      <c r="R121" s="3">
        <v>257</v>
      </c>
      <c r="S121" s="3">
        <v>378</v>
      </c>
      <c r="T121" s="3">
        <v>39.5</v>
      </c>
      <c r="U121" s="3">
        <v>131</v>
      </c>
      <c r="V121" s="3">
        <v>198</v>
      </c>
      <c r="W121" s="3"/>
    </row>
    <row r="122" spans="1:23" x14ac:dyDescent="0.2">
      <c r="A122" s="3" t="s">
        <v>273</v>
      </c>
      <c r="B122" s="17">
        <v>49.43</v>
      </c>
      <c r="C122" s="17">
        <v>3.4209999999999998</v>
      </c>
      <c r="D122" s="17">
        <v>14.46</v>
      </c>
      <c r="E122" s="17">
        <v>14.18</v>
      </c>
      <c r="F122" s="4">
        <v>0.23400000000000001</v>
      </c>
      <c r="G122" s="4">
        <v>4.62</v>
      </c>
      <c r="H122" s="17">
        <v>9.06</v>
      </c>
      <c r="I122" s="4">
        <v>3.08</v>
      </c>
      <c r="J122" s="4">
        <v>0.76600000000000001</v>
      </c>
      <c r="K122" s="4">
        <v>0.61</v>
      </c>
      <c r="L122" s="3">
        <v>121</v>
      </c>
      <c r="M122" s="3">
        <v>63</v>
      </c>
      <c r="N122" s="3">
        <v>36</v>
      </c>
      <c r="O122" s="3">
        <v>54</v>
      </c>
      <c r="P122" s="3">
        <v>24</v>
      </c>
      <c r="Q122" s="3">
        <v>32.5</v>
      </c>
      <c r="R122" s="3">
        <v>267</v>
      </c>
      <c r="S122" s="3">
        <v>314</v>
      </c>
      <c r="T122" s="3">
        <v>43.2</v>
      </c>
      <c r="U122" s="3">
        <v>130</v>
      </c>
      <c r="V122" s="3">
        <v>226</v>
      </c>
      <c r="W122" s="3"/>
    </row>
    <row r="123" spans="1:23" x14ac:dyDescent="0.2">
      <c r="A123" s="3" t="s">
        <v>274</v>
      </c>
      <c r="B123" s="17">
        <v>49.19</v>
      </c>
      <c r="C123" s="17">
        <v>2.9980000000000002</v>
      </c>
      <c r="D123" s="17">
        <v>14.42</v>
      </c>
      <c r="E123" s="17">
        <v>14.48</v>
      </c>
      <c r="F123" s="4">
        <v>0.23799999999999999</v>
      </c>
      <c r="G123" s="4">
        <v>4.75</v>
      </c>
      <c r="H123" s="17">
        <v>9.67</v>
      </c>
      <c r="I123" s="4">
        <v>2.98</v>
      </c>
      <c r="J123" s="4">
        <v>0.65500000000000003</v>
      </c>
      <c r="K123" s="4">
        <v>0.49</v>
      </c>
      <c r="L123" s="3">
        <v>101</v>
      </c>
      <c r="M123" s="3">
        <v>59</v>
      </c>
      <c r="N123" s="3">
        <v>40</v>
      </c>
      <c r="O123" s="3">
        <v>126</v>
      </c>
      <c r="P123" s="3">
        <v>31</v>
      </c>
      <c r="Q123" s="3">
        <v>34.700000000000003</v>
      </c>
      <c r="R123" s="3">
        <v>235</v>
      </c>
      <c r="S123" s="3">
        <v>396</v>
      </c>
      <c r="T123" s="3">
        <v>39.4</v>
      </c>
      <c r="U123" s="3">
        <v>124</v>
      </c>
      <c r="V123" s="3">
        <v>201</v>
      </c>
      <c r="W123" s="3"/>
    </row>
    <row r="124" spans="1:23" x14ac:dyDescent="0.2">
      <c r="A124" s="3" t="s">
        <v>275</v>
      </c>
      <c r="B124" s="17">
        <v>49.36</v>
      </c>
      <c r="C124" s="17">
        <v>2.782</v>
      </c>
      <c r="D124" s="17">
        <v>13.71</v>
      </c>
      <c r="E124" s="17">
        <v>15.28</v>
      </c>
      <c r="F124" s="4">
        <v>0.24299999999999999</v>
      </c>
      <c r="G124" s="4">
        <v>4.9000000000000004</v>
      </c>
      <c r="H124" s="17">
        <v>9.49</v>
      </c>
      <c r="I124" s="4">
        <v>2.95</v>
      </c>
      <c r="J124" s="4">
        <v>0.64900000000000002</v>
      </c>
      <c r="K124" s="4">
        <v>0.49</v>
      </c>
      <c r="L124" s="3">
        <v>106</v>
      </c>
      <c r="M124" s="3">
        <v>64</v>
      </c>
      <c r="N124" s="3">
        <v>39</v>
      </c>
      <c r="O124" s="3">
        <v>117</v>
      </c>
      <c r="P124" s="3">
        <v>39</v>
      </c>
      <c r="Q124" s="3">
        <v>36.9</v>
      </c>
      <c r="R124" s="3">
        <v>234</v>
      </c>
      <c r="S124" s="3">
        <v>381</v>
      </c>
      <c r="T124" s="3">
        <v>36.799999999999997</v>
      </c>
      <c r="U124" s="3">
        <v>133</v>
      </c>
      <c r="V124" s="3">
        <v>192</v>
      </c>
      <c r="W124" s="3"/>
    </row>
    <row r="125" spans="1:23" x14ac:dyDescent="0.2">
      <c r="A125" s="3" t="s">
        <v>276</v>
      </c>
      <c r="B125" s="17">
        <v>49.95</v>
      </c>
      <c r="C125" s="17">
        <v>3.1320000000000001</v>
      </c>
      <c r="D125" s="17">
        <v>13.52</v>
      </c>
      <c r="E125" s="17">
        <v>15.4</v>
      </c>
      <c r="F125" s="4">
        <v>0.26100000000000001</v>
      </c>
      <c r="G125" s="4">
        <v>4.25</v>
      </c>
      <c r="H125" s="17">
        <v>8.82</v>
      </c>
      <c r="I125" s="4">
        <v>3.2</v>
      </c>
      <c r="J125" s="4">
        <v>0.747</v>
      </c>
      <c r="K125" s="4">
        <v>0.59</v>
      </c>
      <c r="L125" s="3">
        <v>127</v>
      </c>
      <c r="M125" s="3">
        <v>60</v>
      </c>
      <c r="N125" s="3">
        <v>24</v>
      </c>
      <c r="O125" s="3">
        <v>47</v>
      </c>
      <c r="P125" s="3">
        <v>18</v>
      </c>
      <c r="Q125" s="3">
        <v>34.1</v>
      </c>
      <c r="R125" s="3">
        <v>245</v>
      </c>
      <c r="S125" s="3">
        <v>315</v>
      </c>
      <c r="T125" s="3">
        <v>40.799999999999997</v>
      </c>
      <c r="U125" s="3">
        <v>139</v>
      </c>
      <c r="V125" s="3">
        <v>217</v>
      </c>
      <c r="W125" s="3"/>
    </row>
    <row r="126" spans="1:23" x14ac:dyDescent="0.2">
      <c r="A126" s="3" t="s">
        <v>277</v>
      </c>
      <c r="B126" s="17">
        <v>49.41</v>
      </c>
      <c r="C126" s="17">
        <v>2.5129999999999999</v>
      </c>
      <c r="D126" s="17">
        <v>14.27</v>
      </c>
      <c r="E126" s="17">
        <v>14.12</v>
      </c>
      <c r="F126" s="4">
        <v>0.22900000000000001</v>
      </c>
      <c r="G126" s="4">
        <v>5.28</v>
      </c>
      <c r="H126" s="17">
        <v>9.94</v>
      </c>
      <c r="I126" s="4">
        <v>3.07</v>
      </c>
      <c r="J126" s="4">
        <v>0.63100000000000001</v>
      </c>
      <c r="K126" s="4">
        <v>0.4</v>
      </c>
      <c r="L126" s="3">
        <v>105</v>
      </c>
      <c r="M126" s="3">
        <v>57</v>
      </c>
      <c r="N126" s="3">
        <v>51</v>
      </c>
      <c r="O126" s="3">
        <v>108</v>
      </c>
      <c r="P126" s="3">
        <v>36</v>
      </c>
      <c r="Q126" s="3">
        <v>35.700000000000003</v>
      </c>
      <c r="R126" s="3">
        <v>267</v>
      </c>
      <c r="S126" s="3">
        <v>358</v>
      </c>
      <c r="T126" s="3">
        <v>32.200000000000003</v>
      </c>
      <c r="U126" s="3">
        <v>120</v>
      </c>
      <c r="V126" s="3">
        <v>176</v>
      </c>
      <c r="W126" s="3"/>
    </row>
    <row r="127" spans="1:23" x14ac:dyDescent="0.2">
      <c r="A127" s="3" t="s">
        <v>278</v>
      </c>
      <c r="B127" s="17">
        <v>49.84</v>
      </c>
      <c r="C127" s="17">
        <v>2.8460000000000001</v>
      </c>
      <c r="D127" s="17">
        <v>13.65</v>
      </c>
      <c r="E127" s="17">
        <v>15.05</v>
      </c>
      <c r="F127" s="4">
        <v>0.23100000000000001</v>
      </c>
      <c r="G127" s="4">
        <v>4.76</v>
      </c>
      <c r="H127" s="17">
        <v>9.5</v>
      </c>
      <c r="I127" s="4">
        <v>2.86</v>
      </c>
      <c r="J127" s="4">
        <v>0.64900000000000002</v>
      </c>
      <c r="K127" s="4">
        <v>0.49</v>
      </c>
      <c r="L127" s="3">
        <v>103</v>
      </c>
      <c r="M127" s="3">
        <v>58</v>
      </c>
      <c r="N127" s="3">
        <v>36</v>
      </c>
      <c r="O127" s="3">
        <v>127</v>
      </c>
      <c r="P127" s="3">
        <v>38</v>
      </c>
      <c r="Q127" s="3">
        <v>34.1</v>
      </c>
      <c r="R127" s="3">
        <v>226</v>
      </c>
      <c r="S127" s="3">
        <v>382</v>
      </c>
      <c r="T127" s="3">
        <v>36.4</v>
      </c>
      <c r="U127" s="3">
        <v>127</v>
      </c>
      <c r="V127" s="3">
        <v>184</v>
      </c>
      <c r="W127" s="3"/>
    </row>
    <row r="128" spans="1:23" x14ac:dyDescent="0.2">
      <c r="A128" s="3" t="s">
        <v>279</v>
      </c>
      <c r="B128" s="17">
        <v>48.06</v>
      </c>
      <c r="C128" s="17">
        <v>2.6070000000000002</v>
      </c>
      <c r="D128" s="17">
        <v>14.32</v>
      </c>
      <c r="E128" s="17">
        <v>12.86</v>
      </c>
      <c r="F128" s="4">
        <v>0.20599999999999999</v>
      </c>
      <c r="G128" s="4">
        <v>6.51</v>
      </c>
      <c r="H128" s="17">
        <v>11.88</v>
      </c>
      <c r="I128" s="4">
        <v>2.4900000000000002</v>
      </c>
      <c r="J128" s="4">
        <v>0.54400000000000004</v>
      </c>
      <c r="K128" s="4">
        <v>0.39</v>
      </c>
      <c r="L128" s="3">
        <v>81</v>
      </c>
      <c r="M128" s="3">
        <v>58</v>
      </c>
      <c r="N128" s="3">
        <v>88</v>
      </c>
      <c r="O128" s="3">
        <v>128</v>
      </c>
      <c r="P128" s="3">
        <v>61</v>
      </c>
      <c r="Q128" s="3">
        <v>36.700000000000003</v>
      </c>
      <c r="R128" s="3">
        <v>235</v>
      </c>
      <c r="S128" s="3">
        <v>336</v>
      </c>
      <c r="T128" s="3">
        <v>30</v>
      </c>
      <c r="U128" s="3">
        <v>111</v>
      </c>
      <c r="V128" s="3">
        <v>153</v>
      </c>
      <c r="W128" s="3"/>
    </row>
    <row r="129" spans="1:23" x14ac:dyDescent="0.2">
      <c r="A129" s="3" t="s">
        <v>280</v>
      </c>
      <c r="B129" s="17">
        <v>49.18</v>
      </c>
      <c r="C129" s="17">
        <v>2.863</v>
      </c>
      <c r="D129" s="17">
        <v>13.61</v>
      </c>
      <c r="E129" s="17">
        <v>15.48</v>
      </c>
      <c r="F129" s="4">
        <v>0.24199999999999999</v>
      </c>
      <c r="G129" s="4">
        <v>4.8899999999999997</v>
      </c>
      <c r="H129" s="17">
        <v>9.51</v>
      </c>
      <c r="I129" s="4">
        <v>2.97</v>
      </c>
      <c r="J129" s="4">
        <v>0.64</v>
      </c>
      <c r="K129" s="4">
        <v>0.48</v>
      </c>
      <c r="L129" s="3">
        <v>108</v>
      </c>
      <c r="M129" s="3">
        <v>61</v>
      </c>
      <c r="N129" s="3">
        <v>30</v>
      </c>
      <c r="O129" s="3">
        <v>119</v>
      </c>
      <c r="P129" s="3">
        <v>40</v>
      </c>
      <c r="Q129" s="3">
        <v>34.700000000000003</v>
      </c>
      <c r="R129" s="3">
        <v>215</v>
      </c>
      <c r="S129" s="3">
        <v>381</v>
      </c>
      <c r="T129" s="3">
        <v>36.5</v>
      </c>
      <c r="U129" s="3">
        <v>127</v>
      </c>
      <c r="V129" s="3">
        <v>189</v>
      </c>
      <c r="W129" s="3"/>
    </row>
    <row r="130" spans="1:23" x14ac:dyDescent="0.2">
      <c r="A130" s="3" t="s">
        <v>281</v>
      </c>
      <c r="B130" s="17">
        <v>48.86</v>
      </c>
      <c r="C130" s="17">
        <v>2.4940000000000002</v>
      </c>
      <c r="D130" s="17">
        <v>16.21</v>
      </c>
      <c r="E130" s="17">
        <v>12.92</v>
      </c>
      <c r="F130" s="4">
        <v>0.192</v>
      </c>
      <c r="G130" s="4">
        <v>4.88</v>
      </c>
      <c r="H130" s="17">
        <v>10.56</v>
      </c>
      <c r="I130" s="4">
        <v>2.74</v>
      </c>
      <c r="J130" s="4">
        <v>0.58299999999999996</v>
      </c>
      <c r="K130" s="4">
        <v>0.43</v>
      </c>
      <c r="L130" s="3">
        <v>91</v>
      </c>
      <c r="M130" s="3">
        <v>54</v>
      </c>
      <c r="N130" s="3">
        <v>65</v>
      </c>
      <c r="O130" s="3">
        <v>78</v>
      </c>
      <c r="P130" s="3">
        <v>41</v>
      </c>
      <c r="Q130" s="3">
        <v>31.7</v>
      </c>
      <c r="R130" s="3">
        <v>248</v>
      </c>
      <c r="S130" s="3">
        <v>345</v>
      </c>
      <c r="T130" s="3">
        <v>31.1</v>
      </c>
      <c r="U130" s="3">
        <v>113</v>
      </c>
      <c r="V130" s="3">
        <v>153</v>
      </c>
      <c r="W130" s="3"/>
    </row>
    <row r="131" spans="1:23" x14ac:dyDescent="0.2">
      <c r="A131" s="3" t="s">
        <v>282</v>
      </c>
      <c r="B131" s="17">
        <v>48.6</v>
      </c>
      <c r="C131" s="17">
        <v>3.32</v>
      </c>
      <c r="D131" s="17">
        <v>13.84</v>
      </c>
      <c r="E131" s="17">
        <v>15.02</v>
      </c>
      <c r="F131" s="4">
        <v>0.224</v>
      </c>
      <c r="G131" s="4">
        <v>4.9000000000000004</v>
      </c>
      <c r="H131" s="17">
        <v>10.02</v>
      </c>
      <c r="I131" s="4">
        <v>2.78</v>
      </c>
      <c r="J131" s="4">
        <v>0.68500000000000005</v>
      </c>
      <c r="K131" s="4">
        <v>0.47</v>
      </c>
      <c r="L131" s="3">
        <v>99</v>
      </c>
      <c r="M131" s="3">
        <v>62</v>
      </c>
      <c r="N131" s="3">
        <v>44</v>
      </c>
      <c r="O131" s="3">
        <v>118</v>
      </c>
      <c r="P131" s="3">
        <v>34</v>
      </c>
      <c r="Q131" s="3">
        <v>33.5</v>
      </c>
      <c r="R131" s="3">
        <v>244</v>
      </c>
      <c r="S131" s="3">
        <v>435</v>
      </c>
      <c r="T131" s="3">
        <v>37.799999999999997</v>
      </c>
      <c r="U131" s="3">
        <v>129</v>
      </c>
      <c r="V131" s="3">
        <v>194</v>
      </c>
      <c r="W131" s="3"/>
    </row>
    <row r="132" spans="1:23" x14ac:dyDescent="0.2">
      <c r="A132" s="3" t="s">
        <v>283</v>
      </c>
      <c r="B132" s="17">
        <v>49.11</v>
      </c>
      <c r="C132" s="17">
        <v>2.9329999999999998</v>
      </c>
      <c r="D132" s="17">
        <v>13.2</v>
      </c>
      <c r="E132" s="17">
        <v>16.260000000000002</v>
      </c>
      <c r="F132" s="4">
        <v>0.255</v>
      </c>
      <c r="G132" s="4">
        <v>4.7300000000000004</v>
      </c>
      <c r="H132" s="17">
        <v>9.07</v>
      </c>
      <c r="I132" s="4">
        <v>3.1</v>
      </c>
      <c r="J132" s="4">
        <v>0.68300000000000005</v>
      </c>
      <c r="K132" s="4">
        <v>0.53</v>
      </c>
      <c r="L132" s="3">
        <v>113</v>
      </c>
      <c r="M132" s="3">
        <v>67</v>
      </c>
      <c r="N132" s="3">
        <v>44</v>
      </c>
      <c r="O132" s="3">
        <v>106</v>
      </c>
      <c r="P132" s="3">
        <v>38</v>
      </c>
      <c r="Q132" s="3">
        <v>35.700000000000003</v>
      </c>
      <c r="R132" s="3">
        <v>240</v>
      </c>
      <c r="S132" s="3">
        <v>386</v>
      </c>
      <c r="T132" s="3">
        <v>39.1</v>
      </c>
      <c r="U132" s="3">
        <v>137</v>
      </c>
      <c r="V132" s="3">
        <v>199</v>
      </c>
      <c r="W132" s="3"/>
    </row>
    <row r="133" spans="1:23" x14ac:dyDescent="0.2">
      <c r="A133" s="3" t="s">
        <v>284</v>
      </c>
      <c r="B133" s="17">
        <v>48.88</v>
      </c>
      <c r="C133" s="17">
        <v>3.4929999999999999</v>
      </c>
      <c r="D133" s="17">
        <v>14.72</v>
      </c>
      <c r="E133" s="17">
        <v>14.22</v>
      </c>
      <c r="F133" s="4">
        <v>0.23599999999999999</v>
      </c>
      <c r="G133" s="4">
        <v>4.5999999999999996</v>
      </c>
      <c r="H133" s="17">
        <v>9.32</v>
      </c>
      <c r="I133" s="4">
        <v>3.05</v>
      </c>
      <c r="J133" s="4">
        <v>0.72399999999999998</v>
      </c>
      <c r="K133" s="4">
        <v>0.62</v>
      </c>
      <c r="L133" s="3">
        <v>118</v>
      </c>
      <c r="M133" s="3">
        <v>55</v>
      </c>
      <c r="N133" s="3">
        <v>46</v>
      </c>
      <c r="O133" s="3">
        <v>48</v>
      </c>
      <c r="P133" s="3">
        <v>28</v>
      </c>
      <c r="Q133" s="3">
        <v>32.1</v>
      </c>
      <c r="R133" s="3">
        <v>271</v>
      </c>
      <c r="S133" s="3">
        <v>334</v>
      </c>
      <c r="T133" s="3">
        <v>42.8</v>
      </c>
      <c r="U133" s="3">
        <v>128</v>
      </c>
      <c r="V133" s="3">
        <v>236</v>
      </c>
      <c r="W133" s="3"/>
    </row>
    <row r="134" spans="1:23" x14ac:dyDescent="0.2">
      <c r="A134" s="3" t="s">
        <v>285</v>
      </c>
      <c r="B134" s="17">
        <v>50.65</v>
      </c>
      <c r="C134" s="17">
        <v>3.63</v>
      </c>
      <c r="D134" s="17">
        <v>14.02</v>
      </c>
      <c r="E134" s="17">
        <v>14.13</v>
      </c>
      <c r="F134" s="4">
        <v>0.23699999999999999</v>
      </c>
      <c r="G134" s="4">
        <v>4.4400000000000004</v>
      </c>
      <c r="H134" s="17">
        <v>8.31</v>
      </c>
      <c r="I134" s="4">
        <v>3.08</v>
      </c>
      <c r="J134" s="4">
        <v>0.73699999999999999</v>
      </c>
      <c r="K134" s="4">
        <v>0.62</v>
      </c>
      <c r="L134" s="3">
        <v>130</v>
      </c>
      <c r="M134" s="3">
        <v>64</v>
      </c>
      <c r="N134" s="3">
        <v>39</v>
      </c>
      <c r="O134" s="3">
        <v>49</v>
      </c>
      <c r="P134" s="3">
        <v>26</v>
      </c>
      <c r="Q134" s="3">
        <v>32.1</v>
      </c>
      <c r="R134" s="3">
        <v>283</v>
      </c>
      <c r="S134" s="3">
        <v>298</v>
      </c>
      <c r="T134" s="3">
        <v>45.3</v>
      </c>
      <c r="U134" s="3">
        <v>139</v>
      </c>
      <c r="V134" s="3">
        <v>233</v>
      </c>
      <c r="W134" s="3"/>
    </row>
    <row r="135" spans="1:23" x14ac:dyDescent="0.2">
      <c r="A135" s="3" t="s">
        <v>286</v>
      </c>
      <c r="B135" s="17">
        <v>48.14</v>
      </c>
      <c r="C135" s="17">
        <v>2.794</v>
      </c>
      <c r="D135" s="17">
        <v>14.96</v>
      </c>
      <c r="E135" s="17">
        <v>13.47</v>
      </c>
      <c r="F135" s="4">
        <v>0.216</v>
      </c>
      <c r="G135" s="4">
        <v>5.98</v>
      </c>
      <c r="H135" s="17">
        <v>10.54</v>
      </c>
      <c r="I135" s="4">
        <v>2.77</v>
      </c>
      <c r="J135" s="4">
        <v>0.56399999999999995</v>
      </c>
      <c r="K135" s="4">
        <v>0.44</v>
      </c>
      <c r="L135" s="3">
        <v>93</v>
      </c>
      <c r="M135" s="3">
        <v>56</v>
      </c>
      <c r="N135" s="3">
        <v>64</v>
      </c>
      <c r="O135" s="3">
        <v>53</v>
      </c>
      <c r="P135" s="3">
        <v>39</v>
      </c>
      <c r="Q135" s="3">
        <v>36.700000000000003</v>
      </c>
      <c r="R135" s="3">
        <v>256</v>
      </c>
      <c r="S135" s="3">
        <v>363</v>
      </c>
      <c r="T135" s="3">
        <v>31.1</v>
      </c>
      <c r="U135" s="3">
        <v>114</v>
      </c>
      <c r="V135" s="3">
        <v>165</v>
      </c>
      <c r="W135" s="3"/>
    </row>
    <row r="136" spans="1:23" x14ac:dyDescent="0.2">
      <c r="A136" s="3" t="s">
        <v>287</v>
      </c>
      <c r="B136" s="17">
        <v>48</v>
      </c>
      <c r="C136" s="17">
        <v>2.8570000000000002</v>
      </c>
      <c r="D136" s="17">
        <v>13.96</v>
      </c>
      <c r="E136" s="17">
        <v>14.34</v>
      </c>
      <c r="F136" s="4">
        <v>0.22700000000000001</v>
      </c>
      <c r="G136" s="4">
        <v>5.95</v>
      </c>
      <c r="H136" s="17">
        <v>10.57</v>
      </c>
      <c r="I136" s="4">
        <v>2.9</v>
      </c>
      <c r="J136" s="4">
        <v>0.58099999999999996</v>
      </c>
      <c r="K136" s="4">
        <v>0.47</v>
      </c>
      <c r="L136" s="3">
        <v>105</v>
      </c>
      <c r="M136" s="3">
        <v>64</v>
      </c>
      <c r="N136" s="3">
        <v>61</v>
      </c>
      <c r="O136" s="3">
        <v>102</v>
      </c>
      <c r="P136" s="3">
        <v>46</v>
      </c>
      <c r="Q136" s="3">
        <v>39.5</v>
      </c>
      <c r="R136" s="3">
        <v>263</v>
      </c>
      <c r="S136" s="3">
        <v>378</v>
      </c>
      <c r="T136" s="3">
        <v>36.700000000000003</v>
      </c>
      <c r="U136" s="3">
        <v>125</v>
      </c>
      <c r="V136" s="3">
        <v>176</v>
      </c>
      <c r="W136" s="3"/>
    </row>
    <row r="137" spans="1:23" x14ac:dyDescent="0.2">
      <c r="A137" s="3" t="s">
        <v>288</v>
      </c>
      <c r="B137" s="17">
        <v>49.7</v>
      </c>
      <c r="C137" s="17">
        <v>3.177</v>
      </c>
      <c r="D137" s="17">
        <v>14.42</v>
      </c>
      <c r="E137" s="17">
        <v>13.93</v>
      </c>
      <c r="F137" s="4">
        <v>0.20399999999999999</v>
      </c>
      <c r="G137" s="4">
        <v>4.9000000000000004</v>
      </c>
      <c r="H137" s="17">
        <v>10.029999999999999</v>
      </c>
      <c r="I137" s="4">
        <v>2.44</v>
      </c>
      <c r="J137" s="4">
        <v>0.58199999999999996</v>
      </c>
      <c r="K137" s="4">
        <v>0.47</v>
      </c>
      <c r="L137" s="3">
        <v>95</v>
      </c>
      <c r="M137" s="3">
        <v>56</v>
      </c>
      <c r="N137" s="3">
        <v>84</v>
      </c>
      <c r="O137" s="3">
        <v>108</v>
      </c>
      <c r="P137" s="3">
        <v>32</v>
      </c>
      <c r="Q137" s="3">
        <v>34.4</v>
      </c>
      <c r="R137" s="3">
        <v>243</v>
      </c>
      <c r="S137" s="3">
        <v>418</v>
      </c>
      <c r="T137" s="3">
        <v>37</v>
      </c>
      <c r="U137" s="3">
        <v>120</v>
      </c>
      <c r="V137" s="3">
        <v>202</v>
      </c>
      <c r="W137" s="3"/>
    </row>
    <row r="138" spans="1:23" x14ac:dyDescent="0.2">
      <c r="A138" s="3" t="s">
        <v>289</v>
      </c>
      <c r="B138" s="17">
        <v>47.94</v>
      </c>
      <c r="C138" s="17">
        <v>2.3210000000000002</v>
      </c>
      <c r="D138" s="17">
        <v>17.73</v>
      </c>
      <c r="E138" s="17">
        <v>12.06</v>
      </c>
      <c r="F138" s="4">
        <v>0.182</v>
      </c>
      <c r="G138" s="4">
        <v>4.72</v>
      </c>
      <c r="H138" s="17">
        <v>11.44</v>
      </c>
      <c r="I138" s="4">
        <v>2.66</v>
      </c>
      <c r="J138" s="4">
        <v>0.49</v>
      </c>
      <c r="K138" s="4">
        <v>0.35</v>
      </c>
      <c r="L138" s="3">
        <v>79</v>
      </c>
      <c r="M138" s="3">
        <v>50</v>
      </c>
      <c r="N138" s="3">
        <v>37</v>
      </c>
      <c r="O138" s="3">
        <v>71</v>
      </c>
      <c r="P138" s="3">
        <v>36</v>
      </c>
      <c r="Q138" s="3">
        <v>28.9</v>
      </c>
      <c r="R138" s="3">
        <v>268</v>
      </c>
      <c r="S138" s="3">
        <v>302</v>
      </c>
      <c r="T138" s="3">
        <v>27.5</v>
      </c>
      <c r="U138" s="3">
        <v>96</v>
      </c>
      <c r="V138" s="3">
        <v>140</v>
      </c>
      <c r="W138" s="3"/>
    </row>
    <row r="139" spans="1:23" x14ac:dyDescent="0.2">
      <c r="A139" s="3" t="s">
        <v>290</v>
      </c>
      <c r="B139" s="17">
        <v>48.39</v>
      </c>
      <c r="C139" s="17">
        <v>3.0179999999999998</v>
      </c>
      <c r="D139" s="17">
        <v>14.29</v>
      </c>
      <c r="E139" s="17">
        <v>14.79</v>
      </c>
      <c r="F139" s="4">
        <v>0.23100000000000001</v>
      </c>
      <c r="G139" s="4">
        <v>5.0999999999999996</v>
      </c>
      <c r="H139" s="17">
        <v>9.85</v>
      </c>
      <c r="I139" s="4">
        <v>3.08</v>
      </c>
      <c r="J139" s="4">
        <v>0.61799999999999999</v>
      </c>
      <c r="K139" s="4">
        <v>0.5</v>
      </c>
      <c r="L139" s="3">
        <v>100</v>
      </c>
      <c r="M139" s="3">
        <v>60</v>
      </c>
      <c r="N139" s="3">
        <v>41</v>
      </c>
      <c r="O139" s="3">
        <v>117</v>
      </c>
      <c r="P139" s="3">
        <v>37</v>
      </c>
      <c r="Q139" s="3">
        <v>36</v>
      </c>
      <c r="R139" s="3">
        <v>236</v>
      </c>
      <c r="S139" s="3">
        <v>397</v>
      </c>
      <c r="T139" s="3">
        <v>37</v>
      </c>
      <c r="U139" s="3">
        <v>129</v>
      </c>
      <c r="V139" s="3">
        <v>190</v>
      </c>
      <c r="W139" s="3"/>
    </row>
    <row r="140" spans="1:23" x14ac:dyDescent="0.2">
      <c r="A140" s="3" t="s">
        <v>291</v>
      </c>
      <c r="B140" s="17">
        <v>48.5</v>
      </c>
      <c r="C140" s="17">
        <v>2.97</v>
      </c>
      <c r="D140" s="17">
        <v>13.45</v>
      </c>
      <c r="E140" s="17">
        <v>16.440000000000001</v>
      </c>
      <c r="F140" s="4">
        <v>0.25600000000000001</v>
      </c>
      <c r="G140" s="4">
        <v>4.8499999999999996</v>
      </c>
      <c r="H140" s="17">
        <v>8.9499999999999993</v>
      </c>
      <c r="I140" s="4">
        <v>3.24</v>
      </c>
      <c r="J140" s="4">
        <v>0.67600000000000005</v>
      </c>
      <c r="K140" s="4">
        <v>0.52</v>
      </c>
      <c r="L140" s="3">
        <v>115</v>
      </c>
      <c r="M140" s="3">
        <v>68</v>
      </c>
      <c r="N140" s="3">
        <v>39</v>
      </c>
      <c r="O140" s="3">
        <v>117</v>
      </c>
      <c r="P140" s="3">
        <v>35</v>
      </c>
      <c r="Q140" s="3">
        <v>35.4</v>
      </c>
      <c r="R140" s="3">
        <v>243</v>
      </c>
      <c r="S140" s="3">
        <v>383</v>
      </c>
      <c r="T140" s="3">
        <v>38.6</v>
      </c>
      <c r="U140" s="3">
        <v>135</v>
      </c>
      <c r="V140" s="3">
        <v>196</v>
      </c>
      <c r="W140" s="3"/>
    </row>
    <row r="141" spans="1:23" x14ac:dyDescent="0.2">
      <c r="A141" s="3" t="s">
        <v>292</v>
      </c>
      <c r="B141" s="17">
        <v>49.46</v>
      </c>
      <c r="C141" s="17">
        <v>2.9950000000000001</v>
      </c>
      <c r="D141" s="17">
        <v>14.17</v>
      </c>
      <c r="E141" s="17">
        <v>14.92</v>
      </c>
      <c r="F141" s="4">
        <v>0.23200000000000001</v>
      </c>
      <c r="G141" s="4">
        <v>4.53</v>
      </c>
      <c r="H141" s="17">
        <v>9.4600000000000009</v>
      </c>
      <c r="I141" s="4">
        <v>2.95</v>
      </c>
      <c r="J141" s="4">
        <v>0.65700000000000003</v>
      </c>
      <c r="K141" s="4">
        <v>0.49</v>
      </c>
      <c r="L141" s="3">
        <v>106</v>
      </c>
      <c r="M141" s="3">
        <v>56</v>
      </c>
      <c r="N141" s="3">
        <v>34</v>
      </c>
      <c r="O141" s="3">
        <v>115</v>
      </c>
      <c r="P141" s="3">
        <v>34</v>
      </c>
      <c r="Q141" s="3">
        <v>36</v>
      </c>
      <c r="R141" s="3">
        <v>241</v>
      </c>
      <c r="S141" s="3">
        <v>381</v>
      </c>
      <c r="T141" s="3">
        <v>37</v>
      </c>
      <c r="U141" s="3">
        <v>131</v>
      </c>
      <c r="V141" s="3">
        <v>189</v>
      </c>
      <c r="W141" s="3"/>
    </row>
    <row r="142" spans="1:23" x14ac:dyDescent="0.2">
      <c r="A142" s="3" t="s">
        <v>293</v>
      </c>
      <c r="B142" s="17">
        <v>49.62</v>
      </c>
      <c r="C142" s="17">
        <v>2.8530000000000002</v>
      </c>
      <c r="D142" s="17">
        <v>14.27</v>
      </c>
      <c r="E142" s="17">
        <v>14.4</v>
      </c>
      <c r="F142" s="4">
        <v>0.224</v>
      </c>
      <c r="G142" s="4">
        <v>4.7</v>
      </c>
      <c r="H142" s="17">
        <v>9.8800000000000008</v>
      </c>
      <c r="I142" s="4">
        <v>2.79</v>
      </c>
      <c r="J142" s="4">
        <v>0.64500000000000002</v>
      </c>
      <c r="K142" s="4">
        <v>0.5</v>
      </c>
      <c r="L142" s="3">
        <v>99</v>
      </c>
      <c r="M142" s="3">
        <v>57</v>
      </c>
      <c r="N142" s="3">
        <v>33</v>
      </c>
      <c r="O142" s="3">
        <v>117</v>
      </c>
      <c r="P142" s="3">
        <v>33</v>
      </c>
      <c r="Q142" s="3">
        <v>36</v>
      </c>
      <c r="R142" s="3">
        <v>228</v>
      </c>
      <c r="S142" s="3">
        <v>400</v>
      </c>
      <c r="T142" s="3">
        <v>36.4</v>
      </c>
      <c r="U142" s="3">
        <v>134</v>
      </c>
      <c r="V142" s="3">
        <v>186</v>
      </c>
      <c r="W142" s="3"/>
    </row>
    <row r="143" spans="1:23" x14ac:dyDescent="0.2">
      <c r="A143" s="3" t="s">
        <v>294</v>
      </c>
      <c r="B143" s="17">
        <v>48.41</v>
      </c>
      <c r="C143" s="17">
        <v>2.4039999999999999</v>
      </c>
      <c r="D143" s="17">
        <v>17.18</v>
      </c>
      <c r="E143" s="17">
        <v>11.89</v>
      </c>
      <c r="F143" s="4">
        <v>0.183</v>
      </c>
      <c r="G143" s="4">
        <v>4.6399999999999997</v>
      </c>
      <c r="H143" s="17">
        <v>11.62</v>
      </c>
      <c r="I143" s="4">
        <v>2.58</v>
      </c>
      <c r="J143" s="4">
        <v>0.59899999999999998</v>
      </c>
      <c r="K143" s="4">
        <v>0.37</v>
      </c>
      <c r="L143" s="3">
        <v>84</v>
      </c>
      <c r="M143" s="3">
        <v>59</v>
      </c>
      <c r="N143" s="3">
        <v>60</v>
      </c>
      <c r="O143" s="3">
        <v>78</v>
      </c>
      <c r="P143" s="3">
        <v>41</v>
      </c>
      <c r="Q143" s="3">
        <v>32</v>
      </c>
      <c r="R143" s="3">
        <v>273</v>
      </c>
      <c r="S143" s="3">
        <v>317</v>
      </c>
      <c r="T143" s="3">
        <v>29.3</v>
      </c>
      <c r="U143" s="3">
        <v>102</v>
      </c>
      <c r="V143" s="3">
        <v>138</v>
      </c>
      <c r="W143" s="3"/>
    </row>
    <row r="144" spans="1:23" x14ac:dyDescent="0.2">
      <c r="A144" s="3" t="s">
        <v>295</v>
      </c>
      <c r="B144" s="17">
        <v>49.31</v>
      </c>
      <c r="C144" s="17">
        <v>2.7919999999999998</v>
      </c>
      <c r="D144" s="17">
        <v>14.17</v>
      </c>
      <c r="E144" s="17">
        <v>15.15</v>
      </c>
      <c r="F144" s="4">
        <v>0.23699999999999999</v>
      </c>
      <c r="G144" s="4">
        <v>4.7300000000000004</v>
      </c>
      <c r="H144" s="17">
        <v>9.3800000000000008</v>
      </c>
      <c r="I144" s="4">
        <v>2.94</v>
      </c>
      <c r="J144" s="4">
        <v>0.65700000000000003</v>
      </c>
      <c r="K144" s="4">
        <v>0.5</v>
      </c>
      <c r="L144" s="3">
        <v>103</v>
      </c>
      <c r="M144" s="3">
        <v>58</v>
      </c>
      <c r="N144" s="3">
        <v>49</v>
      </c>
      <c r="O144" s="3">
        <v>119</v>
      </c>
      <c r="P144" s="3">
        <v>37</v>
      </c>
      <c r="Q144" s="3">
        <v>35.5</v>
      </c>
      <c r="R144" s="3">
        <v>230</v>
      </c>
      <c r="S144" s="3">
        <v>379</v>
      </c>
      <c r="T144" s="3">
        <v>37.200000000000003</v>
      </c>
      <c r="U144" s="3">
        <v>133</v>
      </c>
      <c r="V144" s="3">
        <v>184</v>
      </c>
      <c r="W144" s="3"/>
    </row>
    <row r="145" spans="1:23" x14ac:dyDescent="0.2">
      <c r="A145" s="3" t="s">
        <v>296</v>
      </c>
      <c r="B145" s="17">
        <v>48.56</v>
      </c>
      <c r="C145" s="17">
        <v>2.2240000000000002</v>
      </c>
      <c r="D145" s="17">
        <v>15.14</v>
      </c>
      <c r="E145" s="17">
        <v>11.65</v>
      </c>
      <c r="F145" s="4">
        <v>0.19</v>
      </c>
      <c r="G145" s="4">
        <v>6.86</v>
      </c>
      <c r="H145" s="17">
        <v>11.97</v>
      </c>
      <c r="I145" s="4">
        <v>2.5</v>
      </c>
      <c r="J145" s="4">
        <v>0.433</v>
      </c>
      <c r="K145" s="4">
        <v>0.35</v>
      </c>
      <c r="L145" s="3">
        <v>72</v>
      </c>
      <c r="M145" s="3">
        <v>54</v>
      </c>
      <c r="N145" s="3">
        <v>146</v>
      </c>
      <c r="O145" s="3">
        <v>135</v>
      </c>
      <c r="P145" s="3">
        <v>64</v>
      </c>
      <c r="Q145" s="3">
        <v>39</v>
      </c>
      <c r="R145" s="3">
        <v>246</v>
      </c>
      <c r="S145" s="3">
        <v>301</v>
      </c>
      <c r="T145" s="3">
        <v>26.4</v>
      </c>
      <c r="U145" s="3">
        <v>97</v>
      </c>
      <c r="V145" s="3">
        <v>128</v>
      </c>
      <c r="W145" s="3"/>
    </row>
    <row r="146" spans="1:23" x14ac:dyDescent="0.2">
      <c r="A146" s="3" t="s">
        <v>297</v>
      </c>
      <c r="B146" s="17">
        <v>50.34</v>
      </c>
      <c r="C146" s="17">
        <v>3.552</v>
      </c>
      <c r="D146" s="17">
        <v>13.67</v>
      </c>
      <c r="E146" s="17">
        <v>14.16</v>
      </c>
      <c r="F146" s="4">
        <v>0.23100000000000001</v>
      </c>
      <c r="G146" s="4">
        <v>4.6500000000000004</v>
      </c>
      <c r="H146" s="17">
        <v>8.77</v>
      </c>
      <c r="I146" s="4">
        <v>3.1</v>
      </c>
      <c r="J146" s="4">
        <v>0.78200000000000003</v>
      </c>
      <c r="K146" s="4">
        <v>0.62</v>
      </c>
      <c r="L146" s="3">
        <v>122</v>
      </c>
      <c r="M146" s="3">
        <v>56</v>
      </c>
      <c r="N146" s="3">
        <v>35</v>
      </c>
      <c r="O146" s="3">
        <v>38</v>
      </c>
      <c r="P146" s="3">
        <v>26</v>
      </c>
      <c r="Q146" s="3">
        <v>32.700000000000003</v>
      </c>
      <c r="R146" s="3">
        <v>269</v>
      </c>
      <c r="S146" s="3">
        <v>301</v>
      </c>
      <c r="T146" s="3">
        <v>43</v>
      </c>
      <c r="U146" s="3">
        <v>130</v>
      </c>
      <c r="V146" s="3">
        <v>237</v>
      </c>
      <c r="W146" s="3"/>
    </row>
    <row r="147" spans="1:23" x14ac:dyDescent="0.2">
      <c r="A147" s="3" t="s">
        <v>298</v>
      </c>
      <c r="B147" s="17">
        <v>49.04</v>
      </c>
      <c r="C147" s="17">
        <v>2.903</v>
      </c>
      <c r="D147" s="17">
        <v>13.58</v>
      </c>
      <c r="E147" s="17">
        <v>15.71</v>
      </c>
      <c r="F147" s="4">
        <v>0.23899999999999999</v>
      </c>
      <c r="G147" s="4">
        <v>4.83</v>
      </c>
      <c r="H147" s="17">
        <v>9.5399999999999991</v>
      </c>
      <c r="I147" s="4">
        <v>2.89</v>
      </c>
      <c r="J147" s="4">
        <v>0.63</v>
      </c>
      <c r="K147" s="4">
        <v>0.5</v>
      </c>
      <c r="L147" s="3">
        <v>102</v>
      </c>
      <c r="M147" s="3">
        <v>61</v>
      </c>
      <c r="N147" s="3">
        <v>40</v>
      </c>
      <c r="O147" s="3">
        <v>117</v>
      </c>
      <c r="P147" s="3">
        <v>37</v>
      </c>
      <c r="Q147" s="3">
        <v>35.5</v>
      </c>
      <c r="R147" s="3">
        <v>238</v>
      </c>
      <c r="S147" s="3">
        <v>377</v>
      </c>
      <c r="T147" s="3">
        <v>36.1</v>
      </c>
      <c r="U147" s="3">
        <v>133</v>
      </c>
      <c r="V147" s="3">
        <v>184</v>
      </c>
      <c r="W147" s="3"/>
    </row>
    <row r="148" spans="1:23" x14ac:dyDescent="0.2">
      <c r="A148" s="3" t="s">
        <v>299</v>
      </c>
      <c r="B148" s="17">
        <v>48.53</v>
      </c>
      <c r="C148" s="17">
        <v>2.9350000000000001</v>
      </c>
      <c r="D148" s="17">
        <v>13.62</v>
      </c>
      <c r="E148" s="17">
        <v>15.51</v>
      </c>
      <c r="F148" s="4">
        <v>0.24</v>
      </c>
      <c r="G148" s="4">
        <v>4.8899999999999997</v>
      </c>
      <c r="H148" s="17">
        <v>10.09</v>
      </c>
      <c r="I148" s="4">
        <v>2.89</v>
      </c>
      <c r="J148" s="4">
        <v>0.64800000000000002</v>
      </c>
      <c r="K148" s="4">
        <v>0.49</v>
      </c>
      <c r="L148" s="3">
        <v>97</v>
      </c>
      <c r="M148" s="3">
        <v>63</v>
      </c>
      <c r="N148" s="3">
        <v>43</v>
      </c>
      <c r="O148" s="3">
        <v>121</v>
      </c>
      <c r="P148" s="3">
        <v>39</v>
      </c>
      <c r="Q148" s="3">
        <v>37.799999999999997</v>
      </c>
      <c r="R148" s="3">
        <v>246</v>
      </c>
      <c r="S148" s="3">
        <v>417</v>
      </c>
      <c r="T148" s="3">
        <v>36.700000000000003</v>
      </c>
      <c r="U148" s="3">
        <v>136</v>
      </c>
      <c r="V148" s="3">
        <v>189</v>
      </c>
      <c r="W148" s="3"/>
    </row>
    <row r="149" spans="1:23" x14ac:dyDescent="0.2">
      <c r="A149" s="3" t="s">
        <v>300</v>
      </c>
      <c r="B149" s="17">
        <v>49.05</v>
      </c>
      <c r="C149" s="17">
        <v>3.391</v>
      </c>
      <c r="D149" s="17">
        <v>13.79</v>
      </c>
      <c r="E149" s="17">
        <v>15.11</v>
      </c>
      <c r="F149" s="4">
        <v>0.249</v>
      </c>
      <c r="G149" s="4">
        <v>4.84</v>
      </c>
      <c r="H149" s="17">
        <v>8.76</v>
      </c>
      <c r="I149" s="4">
        <v>3.35</v>
      </c>
      <c r="J149" s="4">
        <v>0.72899999999999998</v>
      </c>
      <c r="K149" s="4">
        <v>0.6</v>
      </c>
      <c r="L149" s="3">
        <v>124</v>
      </c>
      <c r="M149" s="3">
        <v>62</v>
      </c>
      <c r="N149" s="3">
        <v>40</v>
      </c>
      <c r="O149" s="3">
        <v>27</v>
      </c>
      <c r="P149" s="3">
        <v>25</v>
      </c>
      <c r="Q149" s="3">
        <v>30.5</v>
      </c>
      <c r="R149" s="3">
        <v>249</v>
      </c>
      <c r="S149" s="3">
        <v>314</v>
      </c>
      <c r="T149" s="3">
        <v>40.700000000000003</v>
      </c>
      <c r="U149" s="3">
        <v>129</v>
      </c>
      <c r="V149" s="3">
        <v>224</v>
      </c>
      <c r="W149" s="3"/>
    </row>
    <row r="150" spans="1:23" x14ac:dyDescent="0.2">
      <c r="A150" s="3" t="s">
        <v>301</v>
      </c>
      <c r="B150" s="17">
        <v>48.56</v>
      </c>
      <c r="C150" s="17">
        <v>2.7519999999999998</v>
      </c>
      <c r="D150" s="17">
        <v>14.58</v>
      </c>
      <c r="E150" s="17">
        <v>13.28</v>
      </c>
      <c r="F150" s="4">
        <v>0.20499999999999999</v>
      </c>
      <c r="G150" s="4">
        <v>6.02</v>
      </c>
      <c r="H150" s="17">
        <v>10.71</v>
      </c>
      <c r="I150" s="4">
        <v>2.71</v>
      </c>
      <c r="J150" s="4">
        <v>0.623</v>
      </c>
      <c r="K150" s="4">
        <v>0.42</v>
      </c>
      <c r="L150" s="3">
        <v>99</v>
      </c>
      <c r="M150" s="3">
        <v>61</v>
      </c>
      <c r="N150" s="3">
        <v>94</v>
      </c>
      <c r="O150" s="3">
        <v>134</v>
      </c>
      <c r="P150" s="3">
        <v>56</v>
      </c>
      <c r="Q150" s="3">
        <v>38.799999999999997</v>
      </c>
      <c r="R150" s="3">
        <v>265</v>
      </c>
      <c r="S150" s="3">
        <v>354</v>
      </c>
      <c r="T150" s="3">
        <v>32.200000000000003</v>
      </c>
      <c r="U150" s="3">
        <v>115</v>
      </c>
      <c r="V150" s="3">
        <v>165</v>
      </c>
      <c r="W150" s="3"/>
    </row>
    <row r="151" spans="1:23" x14ac:dyDescent="0.2">
      <c r="A151" s="3" t="s">
        <v>302</v>
      </c>
      <c r="B151" s="17">
        <v>50.04</v>
      </c>
      <c r="C151" s="17">
        <v>3.0419999999999998</v>
      </c>
      <c r="D151" s="17">
        <v>13.97</v>
      </c>
      <c r="E151" s="17">
        <v>14.3</v>
      </c>
      <c r="F151" s="4">
        <v>0.22900000000000001</v>
      </c>
      <c r="G151" s="4">
        <v>4.54</v>
      </c>
      <c r="H151" s="17">
        <v>9.51</v>
      </c>
      <c r="I151" s="4">
        <v>3.09</v>
      </c>
      <c r="J151" s="4">
        <v>0.64</v>
      </c>
      <c r="K151" s="4">
        <v>0.51</v>
      </c>
      <c r="L151" s="3">
        <v>108</v>
      </c>
      <c r="M151" s="3">
        <v>59</v>
      </c>
      <c r="N151" s="3">
        <v>42</v>
      </c>
      <c r="O151" s="3">
        <v>121</v>
      </c>
      <c r="P151" s="3">
        <v>34</v>
      </c>
      <c r="Q151" s="3">
        <v>35.700000000000003</v>
      </c>
      <c r="R151" s="3">
        <v>244</v>
      </c>
      <c r="S151" s="3">
        <v>380</v>
      </c>
      <c r="T151" s="3">
        <v>36.9</v>
      </c>
      <c r="U151" s="3">
        <v>134</v>
      </c>
      <c r="V151" s="3">
        <v>198</v>
      </c>
      <c r="W151" s="3"/>
    </row>
    <row r="152" spans="1:23" x14ac:dyDescent="0.2">
      <c r="A152" s="3" t="s">
        <v>303</v>
      </c>
      <c r="B152" s="17">
        <v>51.09</v>
      </c>
      <c r="C152" s="17">
        <v>2.7240000000000002</v>
      </c>
      <c r="D152" s="17">
        <v>13.51</v>
      </c>
      <c r="E152" s="17">
        <v>13.46</v>
      </c>
      <c r="F152" s="4">
        <v>0.21099999999999999</v>
      </c>
      <c r="G152" s="4">
        <v>5.23</v>
      </c>
      <c r="H152" s="17">
        <v>9.39</v>
      </c>
      <c r="I152" s="4">
        <v>3.11</v>
      </c>
      <c r="J152" s="4">
        <v>0.71299999999999997</v>
      </c>
      <c r="K152" s="4">
        <v>0.43</v>
      </c>
      <c r="L152" s="3">
        <v>108</v>
      </c>
      <c r="M152" s="3">
        <v>59</v>
      </c>
      <c r="N152" s="3">
        <v>35</v>
      </c>
      <c r="O152" s="3">
        <v>133</v>
      </c>
      <c r="P152" s="3">
        <v>32</v>
      </c>
      <c r="Q152" s="3">
        <v>36.700000000000003</v>
      </c>
      <c r="R152" s="3">
        <v>260</v>
      </c>
      <c r="S152" s="3">
        <v>328</v>
      </c>
      <c r="T152" s="3">
        <v>33.6</v>
      </c>
      <c r="U152" s="3">
        <v>120</v>
      </c>
      <c r="V152" s="3">
        <v>188</v>
      </c>
      <c r="W152" s="3"/>
    </row>
    <row r="153" spans="1:23" x14ac:dyDescent="0.2">
      <c r="A153" s="3" t="s">
        <v>304</v>
      </c>
      <c r="B153" s="17">
        <v>50.53</v>
      </c>
      <c r="C153" s="17">
        <v>2.597</v>
      </c>
      <c r="D153" s="17">
        <v>14.74</v>
      </c>
      <c r="E153" s="17">
        <v>13.07</v>
      </c>
      <c r="F153" s="4">
        <v>0.20300000000000001</v>
      </c>
      <c r="G153" s="4">
        <v>4.75</v>
      </c>
      <c r="H153" s="17">
        <v>10.029999999999999</v>
      </c>
      <c r="I153" s="4">
        <v>2.82</v>
      </c>
      <c r="J153" s="4">
        <v>0.7</v>
      </c>
      <c r="K153" s="4">
        <v>0.42</v>
      </c>
      <c r="L153" s="3">
        <v>108</v>
      </c>
      <c r="M153" s="3">
        <v>52</v>
      </c>
      <c r="N153" s="3">
        <v>33</v>
      </c>
      <c r="O153" s="3">
        <v>128</v>
      </c>
      <c r="P153" s="3">
        <v>29</v>
      </c>
      <c r="Q153" s="3">
        <v>32.5</v>
      </c>
      <c r="R153" s="3">
        <v>230</v>
      </c>
      <c r="S153" s="3">
        <v>383</v>
      </c>
      <c r="T153" s="3">
        <v>33.1</v>
      </c>
      <c r="U153" s="3">
        <v>111</v>
      </c>
      <c r="V153" s="3">
        <v>187</v>
      </c>
      <c r="W153" s="3"/>
    </row>
    <row r="154" spans="1:23" x14ac:dyDescent="0.2">
      <c r="A154" s="3" t="s">
        <v>305</v>
      </c>
      <c r="B154" s="17">
        <v>48.78</v>
      </c>
      <c r="C154" s="17">
        <v>2.3330000000000002</v>
      </c>
      <c r="D154" s="17">
        <v>15.16</v>
      </c>
      <c r="E154" s="17">
        <v>12.61</v>
      </c>
      <c r="F154" s="4">
        <v>0.19500000000000001</v>
      </c>
      <c r="G154" s="4">
        <v>5.85</v>
      </c>
      <c r="H154" s="17">
        <v>11.35</v>
      </c>
      <c r="I154" s="4">
        <v>2.64</v>
      </c>
      <c r="J154" s="4">
        <v>0.53600000000000003</v>
      </c>
      <c r="K154" s="4">
        <v>0.42</v>
      </c>
      <c r="L154" s="3">
        <v>90</v>
      </c>
      <c r="M154" s="3">
        <v>59</v>
      </c>
      <c r="N154" s="3">
        <v>77</v>
      </c>
      <c r="O154" s="3">
        <v>96</v>
      </c>
      <c r="P154" s="3">
        <v>57</v>
      </c>
      <c r="Q154" s="3">
        <v>30.5</v>
      </c>
      <c r="R154" s="3">
        <v>244</v>
      </c>
      <c r="S154" s="3">
        <v>320</v>
      </c>
      <c r="T154" s="3">
        <v>28</v>
      </c>
      <c r="U154" s="3">
        <v>99</v>
      </c>
      <c r="V154" s="3">
        <v>149</v>
      </c>
      <c r="W154" s="3"/>
    </row>
    <row r="155" spans="1:23" x14ac:dyDescent="0.2">
      <c r="A155" s="3" t="s">
        <v>306</v>
      </c>
      <c r="B155" s="17">
        <v>49.39</v>
      </c>
      <c r="C155" s="17">
        <v>3.476</v>
      </c>
      <c r="D155" s="17">
        <v>13.64</v>
      </c>
      <c r="E155" s="17">
        <v>14.77</v>
      </c>
      <c r="F155" s="4">
        <v>0.24</v>
      </c>
      <c r="G155" s="4">
        <v>4.72</v>
      </c>
      <c r="H155" s="17">
        <v>9.18</v>
      </c>
      <c r="I155" s="4">
        <v>3.11</v>
      </c>
      <c r="J155" s="4">
        <v>0.70799999999999996</v>
      </c>
      <c r="K155" s="4">
        <v>0.63</v>
      </c>
      <c r="L155" s="3">
        <v>113</v>
      </c>
      <c r="M155" s="3">
        <v>61</v>
      </c>
      <c r="N155" s="3">
        <v>35</v>
      </c>
      <c r="O155" s="3">
        <v>66</v>
      </c>
      <c r="P155" s="3">
        <v>29</v>
      </c>
      <c r="Q155" s="3">
        <v>34.4</v>
      </c>
      <c r="R155" s="3">
        <v>261</v>
      </c>
      <c r="S155" s="3">
        <v>331</v>
      </c>
      <c r="T155" s="3">
        <v>42.1</v>
      </c>
      <c r="U155" s="3">
        <v>136</v>
      </c>
      <c r="V155" s="3">
        <v>225</v>
      </c>
      <c r="W155" s="3"/>
    </row>
    <row r="156" spans="1:23" x14ac:dyDescent="0.2">
      <c r="A156" s="3" t="s">
        <v>307</v>
      </c>
      <c r="B156" s="17">
        <v>49.51</v>
      </c>
      <c r="C156" s="17">
        <v>3.4359999999999999</v>
      </c>
      <c r="D156" s="17">
        <v>14.34</v>
      </c>
      <c r="E156" s="17">
        <v>14.42</v>
      </c>
      <c r="F156" s="4">
        <v>0.23</v>
      </c>
      <c r="G156" s="4">
        <v>4.58</v>
      </c>
      <c r="H156" s="17">
        <v>9.09</v>
      </c>
      <c r="I156" s="4">
        <v>2.91</v>
      </c>
      <c r="J156" s="4">
        <v>0.71699999999999997</v>
      </c>
      <c r="K156" s="4">
        <v>0.64</v>
      </c>
      <c r="L156" s="3">
        <v>114</v>
      </c>
      <c r="M156" s="3">
        <v>57</v>
      </c>
      <c r="N156" s="3">
        <v>31</v>
      </c>
      <c r="O156" s="3">
        <v>74</v>
      </c>
      <c r="P156" s="3">
        <v>19</v>
      </c>
      <c r="Q156" s="3">
        <v>31.5</v>
      </c>
      <c r="R156" s="3">
        <v>248</v>
      </c>
      <c r="S156" s="3">
        <v>331</v>
      </c>
      <c r="T156" s="3">
        <v>42.8</v>
      </c>
      <c r="U156" s="3">
        <v>138</v>
      </c>
      <c r="V156" s="3">
        <v>225</v>
      </c>
      <c r="W156" s="3"/>
    </row>
    <row r="157" spans="1:23" x14ac:dyDescent="0.2">
      <c r="A157" s="3" t="s">
        <v>308</v>
      </c>
      <c r="B157" s="17">
        <v>49.53</v>
      </c>
      <c r="C157" s="17">
        <v>2.6680000000000001</v>
      </c>
      <c r="D157" s="17">
        <v>13.35</v>
      </c>
      <c r="E157" s="17">
        <v>14.44</v>
      </c>
      <c r="F157" s="4">
        <v>0.222</v>
      </c>
      <c r="G157" s="4">
        <v>5.17</v>
      </c>
      <c r="H157" s="17">
        <v>10.36</v>
      </c>
      <c r="I157" s="4">
        <v>3.05</v>
      </c>
      <c r="J157" s="4">
        <v>0.65300000000000002</v>
      </c>
      <c r="K157" s="4">
        <v>0.41</v>
      </c>
      <c r="L157" s="3">
        <v>105</v>
      </c>
      <c r="M157" s="3">
        <v>57</v>
      </c>
      <c r="N157" s="3">
        <v>43</v>
      </c>
      <c r="O157" s="3">
        <v>135</v>
      </c>
      <c r="P157" s="3">
        <v>37</v>
      </c>
      <c r="Q157" s="3">
        <v>35</v>
      </c>
      <c r="R157" s="3">
        <v>248</v>
      </c>
      <c r="S157" s="3">
        <v>380</v>
      </c>
      <c r="T157" s="3">
        <v>33.4</v>
      </c>
      <c r="U157" s="3">
        <v>121</v>
      </c>
      <c r="V157" s="3">
        <v>184</v>
      </c>
      <c r="W157" s="3"/>
    </row>
    <row r="158" spans="1:23" x14ac:dyDescent="0.2">
      <c r="A158" s="3" t="s">
        <v>309</v>
      </c>
      <c r="B158" s="17">
        <v>49.87</v>
      </c>
      <c r="C158" s="17">
        <v>2.6629999999999998</v>
      </c>
      <c r="D158" s="17">
        <v>14.31</v>
      </c>
      <c r="E158" s="17">
        <v>13.63</v>
      </c>
      <c r="F158" s="4">
        <v>0.21199999999999999</v>
      </c>
      <c r="G158" s="4">
        <v>5.21</v>
      </c>
      <c r="H158" s="17">
        <v>10.23</v>
      </c>
      <c r="I158" s="4">
        <v>2.68</v>
      </c>
      <c r="J158" s="4">
        <v>0.64600000000000002</v>
      </c>
      <c r="K158" s="4">
        <v>0.41</v>
      </c>
      <c r="L158" s="3">
        <v>106</v>
      </c>
      <c r="M158" s="3">
        <v>61</v>
      </c>
      <c r="N158" s="3">
        <v>42</v>
      </c>
      <c r="O158" s="3">
        <v>140</v>
      </c>
      <c r="P158" s="3">
        <v>35</v>
      </c>
      <c r="Q158" s="3">
        <v>36</v>
      </c>
      <c r="R158" s="3">
        <v>252</v>
      </c>
      <c r="S158" s="3">
        <v>360</v>
      </c>
      <c r="T158" s="3">
        <v>33.5</v>
      </c>
      <c r="U158" s="3">
        <v>118</v>
      </c>
      <c r="V158" s="3">
        <v>183</v>
      </c>
      <c r="W158" s="3"/>
    </row>
    <row r="159" spans="1:23" x14ac:dyDescent="0.2">
      <c r="A159" s="3" t="s">
        <v>310</v>
      </c>
      <c r="B159" s="17">
        <v>48.71</v>
      </c>
      <c r="C159" s="17">
        <v>2.9260000000000002</v>
      </c>
      <c r="D159" s="17">
        <v>13.58</v>
      </c>
      <c r="E159" s="17">
        <v>16.100000000000001</v>
      </c>
      <c r="F159" s="4">
        <v>0.254</v>
      </c>
      <c r="G159" s="4">
        <v>4.7300000000000004</v>
      </c>
      <c r="H159" s="17">
        <v>9.25</v>
      </c>
      <c r="I159" s="4">
        <v>3.17</v>
      </c>
      <c r="J159" s="4">
        <v>0.64800000000000002</v>
      </c>
      <c r="K159" s="4">
        <v>0.5</v>
      </c>
      <c r="L159" s="3">
        <v>100</v>
      </c>
      <c r="M159" s="3">
        <v>53</v>
      </c>
      <c r="N159" s="3">
        <v>34</v>
      </c>
      <c r="O159" s="3">
        <v>116</v>
      </c>
      <c r="P159" s="3">
        <v>27</v>
      </c>
      <c r="Q159" s="3">
        <v>35.1</v>
      </c>
      <c r="R159" s="3">
        <v>233</v>
      </c>
      <c r="S159" s="3">
        <v>410</v>
      </c>
      <c r="T159" s="3">
        <v>37.4</v>
      </c>
      <c r="U159" s="3">
        <v>138</v>
      </c>
      <c r="V159" s="3">
        <v>197</v>
      </c>
      <c r="W159" s="3"/>
    </row>
    <row r="160" spans="1:23" x14ac:dyDescent="0.2">
      <c r="A160" s="3" t="s">
        <v>311</v>
      </c>
      <c r="B160" s="17">
        <v>49.48</v>
      </c>
      <c r="C160" s="17">
        <v>3.09</v>
      </c>
      <c r="D160" s="17">
        <v>12.98</v>
      </c>
      <c r="E160" s="17">
        <v>14.43</v>
      </c>
      <c r="F160" s="4">
        <v>0.221</v>
      </c>
      <c r="G160" s="4">
        <v>5.03</v>
      </c>
      <c r="H160" s="17">
        <v>10.8</v>
      </c>
      <c r="I160" s="4">
        <v>2.66</v>
      </c>
      <c r="J160" s="4">
        <v>0.65800000000000003</v>
      </c>
      <c r="K160" s="4">
        <v>0.52</v>
      </c>
      <c r="L160" s="3">
        <v>97</v>
      </c>
      <c r="M160" s="3">
        <v>53</v>
      </c>
      <c r="N160" s="3">
        <v>37</v>
      </c>
      <c r="O160" s="3">
        <v>23</v>
      </c>
      <c r="P160" s="3">
        <v>43</v>
      </c>
      <c r="Q160" s="3">
        <v>33.700000000000003</v>
      </c>
      <c r="R160" s="3">
        <v>229</v>
      </c>
      <c r="S160" s="3">
        <v>384</v>
      </c>
      <c r="T160" s="3">
        <v>35.200000000000003</v>
      </c>
      <c r="U160" s="3">
        <v>125</v>
      </c>
      <c r="V160" s="3">
        <v>180</v>
      </c>
      <c r="W160" s="3"/>
    </row>
    <row r="161" spans="1:23" x14ac:dyDescent="0.2">
      <c r="A161" s="3" t="s">
        <v>312</v>
      </c>
      <c r="B161" s="17">
        <v>50.24</v>
      </c>
      <c r="C161" s="17">
        <v>2.419</v>
      </c>
      <c r="D161" s="17">
        <v>12.71</v>
      </c>
      <c r="E161" s="17">
        <v>13.47</v>
      </c>
      <c r="F161" s="4">
        <v>0.20899999999999999</v>
      </c>
      <c r="G161" s="4">
        <v>5.55</v>
      </c>
      <c r="H161" s="17">
        <v>11.56</v>
      </c>
      <c r="I161" s="4">
        <v>2.83</v>
      </c>
      <c r="J161" s="4">
        <v>0.52700000000000002</v>
      </c>
      <c r="K161" s="4">
        <v>0.37</v>
      </c>
      <c r="L161" s="3">
        <v>88</v>
      </c>
      <c r="M161" s="3">
        <v>54</v>
      </c>
      <c r="N161" s="3">
        <v>34</v>
      </c>
      <c r="O161" s="3">
        <v>74</v>
      </c>
      <c r="P161" s="3">
        <v>41</v>
      </c>
      <c r="Q161" s="3">
        <v>35.700000000000003</v>
      </c>
      <c r="R161" s="3">
        <v>237</v>
      </c>
      <c r="S161" s="3">
        <v>338</v>
      </c>
      <c r="T161" s="3">
        <v>29.9</v>
      </c>
      <c r="U161" s="3">
        <v>114</v>
      </c>
      <c r="V161" s="3">
        <v>158</v>
      </c>
      <c r="W161" s="3"/>
    </row>
    <row r="162" spans="1:23" x14ac:dyDescent="0.2">
      <c r="A162" s="3" t="s">
        <v>313</v>
      </c>
      <c r="B162" s="17">
        <v>50.33</v>
      </c>
      <c r="C162" s="17">
        <v>2.3359999999999999</v>
      </c>
      <c r="D162" s="17">
        <v>13.2</v>
      </c>
      <c r="E162" s="17">
        <v>13.06</v>
      </c>
      <c r="F162" s="4">
        <v>0.20599999999999999</v>
      </c>
      <c r="G162" s="4">
        <v>5.77</v>
      </c>
      <c r="H162" s="17">
        <v>11.48</v>
      </c>
      <c r="I162" s="4">
        <v>2.68</v>
      </c>
      <c r="J162" s="4">
        <v>0.48</v>
      </c>
      <c r="K162" s="4">
        <v>0.35</v>
      </c>
      <c r="L162" s="3">
        <v>80</v>
      </c>
      <c r="M162" s="3">
        <v>56</v>
      </c>
      <c r="N162" s="3">
        <v>38</v>
      </c>
      <c r="O162" s="3">
        <v>28</v>
      </c>
      <c r="P162" s="3">
        <v>49</v>
      </c>
      <c r="Q162" s="3">
        <v>34.799999999999997</v>
      </c>
      <c r="R162" s="3">
        <v>229</v>
      </c>
      <c r="S162" s="3">
        <v>327</v>
      </c>
      <c r="T162" s="3">
        <v>27.8</v>
      </c>
      <c r="U162" s="3">
        <v>103</v>
      </c>
      <c r="V162" s="3">
        <v>143</v>
      </c>
      <c r="W162" s="3"/>
    </row>
    <row r="163" spans="1:23" x14ac:dyDescent="0.2">
      <c r="A163" s="3" t="s">
        <v>314</v>
      </c>
      <c r="B163" s="17">
        <v>50.97</v>
      </c>
      <c r="C163" s="17">
        <v>2.7490000000000001</v>
      </c>
      <c r="D163" s="17">
        <v>12.41</v>
      </c>
      <c r="E163" s="17">
        <v>14.51</v>
      </c>
      <c r="F163" s="4">
        <v>0.23200000000000001</v>
      </c>
      <c r="G163" s="4">
        <v>4.8899999999999997</v>
      </c>
      <c r="H163" s="17">
        <v>10.220000000000001</v>
      </c>
      <c r="I163" s="4">
        <v>2.73</v>
      </c>
      <c r="J163" s="4">
        <v>0.65200000000000002</v>
      </c>
      <c r="K163" s="4">
        <v>0.51</v>
      </c>
      <c r="L163" s="3">
        <v>100</v>
      </c>
      <c r="M163" s="3">
        <v>54</v>
      </c>
      <c r="N163" s="3">
        <v>21</v>
      </c>
      <c r="O163" s="3">
        <v>25</v>
      </c>
      <c r="P163" s="3">
        <v>31</v>
      </c>
      <c r="Q163" s="3">
        <v>33.200000000000003</v>
      </c>
      <c r="R163" s="3">
        <v>238</v>
      </c>
      <c r="S163" s="3">
        <v>356</v>
      </c>
      <c r="T163" s="3">
        <v>33.4</v>
      </c>
      <c r="U163" s="3">
        <v>121</v>
      </c>
      <c r="V163" s="3">
        <v>190</v>
      </c>
      <c r="W163" s="3"/>
    </row>
    <row r="164" spans="1:23" x14ac:dyDescent="0.2">
      <c r="A164" s="3" t="s">
        <v>315</v>
      </c>
      <c r="B164" s="17">
        <v>50.5</v>
      </c>
      <c r="C164" s="17">
        <v>3.1760000000000002</v>
      </c>
      <c r="D164" s="17">
        <v>12.47</v>
      </c>
      <c r="E164" s="17">
        <v>16.07</v>
      </c>
      <c r="F164" s="4">
        <v>0.26500000000000001</v>
      </c>
      <c r="G164" s="4">
        <v>4.38</v>
      </c>
      <c r="H164" s="17">
        <v>9.17</v>
      </c>
      <c r="I164" s="4">
        <v>2.68</v>
      </c>
      <c r="J164" s="4">
        <v>0.60899999999999999</v>
      </c>
      <c r="K164" s="4">
        <v>0.55000000000000004</v>
      </c>
      <c r="L164" s="3">
        <v>98</v>
      </c>
      <c r="M164" s="3">
        <v>57</v>
      </c>
      <c r="N164" s="3">
        <v>20</v>
      </c>
      <c r="O164" s="3">
        <v>26</v>
      </c>
      <c r="P164" s="3">
        <v>31</v>
      </c>
      <c r="Q164" s="3">
        <v>33.700000000000003</v>
      </c>
      <c r="R164" s="3">
        <v>230</v>
      </c>
      <c r="S164" s="3">
        <v>365</v>
      </c>
      <c r="T164" s="3">
        <v>34.4</v>
      </c>
      <c r="U164" s="3">
        <v>121</v>
      </c>
      <c r="V164" s="3">
        <v>198</v>
      </c>
      <c r="W164" s="3"/>
    </row>
    <row r="165" spans="1:23" x14ac:dyDescent="0.2">
      <c r="A165" s="3" t="s">
        <v>316</v>
      </c>
      <c r="B165" s="17">
        <v>49.64</v>
      </c>
      <c r="C165" s="17">
        <v>2.8679999999999999</v>
      </c>
      <c r="D165" s="17">
        <v>12.51</v>
      </c>
      <c r="E165" s="17">
        <v>15.38</v>
      </c>
      <c r="F165" s="4">
        <v>0.26100000000000001</v>
      </c>
      <c r="G165" s="4">
        <v>4.91</v>
      </c>
      <c r="H165" s="17">
        <v>10.039999999999999</v>
      </c>
      <c r="I165" s="4">
        <v>3.16</v>
      </c>
      <c r="J165" s="4">
        <v>0.53300000000000003</v>
      </c>
      <c r="K165" s="4">
        <v>0.56999999999999995</v>
      </c>
      <c r="L165" s="3">
        <v>91</v>
      </c>
      <c r="M165" s="3">
        <v>58</v>
      </c>
      <c r="N165" s="3">
        <v>29</v>
      </c>
      <c r="O165" s="3">
        <v>26</v>
      </c>
      <c r="P165" s="3">
        <v>42</v>
      </c>
      <c r="Q165" s="3">
        <v>36.5</v>
      </c>
      <c r="R165" s="3">
        <v>208</v>
      </c>
      <c r="S165" s="3">
        <v>384</v>
      </c>
      <c r="T165" s="3">
        <v>34</v>
      </c>
      <c r="U165" s="3">
        <v>128</v>
      </c>
      <c r="V165" s="3">
        <v>176</v>
      </c>
      <c r="W165" s="3"/>
    </row>
    <row r="166" spans="1:23" x14ac:dyDescent="0.2">
      <c r="A166" s="3" t="s">
        <v>317</v>
      </c>
      <c r="B166" s="17">
        <v>48.7</v>
      </c>
      <c r="C166" s="17">
        <v>3.028</v>
      </c>
      <c r="D166" s="17">
        <v>13.03</v>
      </c>
      <c r="E166" s="17">
        <v>15.13</v>
      </c>
      <c r="F166" s="4">
        <v>0.245</v>
      </c>
      <c r="G166" s="4">
        <v>4.93</v>
      </c>
      <c r="H166" s="17">
        <v>10.53</v>
      </c>
      <c r="I166" s="4">
        <v>3.06</v>
      </c>
      <c r="J166" s="4">
        <v>0.67400000000000004</v>
      </c>
      <c r="K166" s="4">
        <v>0.56000000000000005</v>
      </c>
      <c r="L166" s="3">
        <v>115</v>
      </c>
      <c r="M166" s="3">
        <v>63</v>
      </c>
      <c r="N166" s="3">
        <v>32</v>
      </c>
      <c r="O166" s="3">
        <v>28</v>
      </c>
      <c r="P166" s="3">
        <v>35</v>
      </c>
      <c r="Q166" s="3">
        <v>34.799999999999997</v>
      </c>
      <c r="R166" s="3">
        <v>251</v>
      </c>
      <c r="S166" s="3">
        <v>368</v>
      </c>
      <c r="T166" s="3">
        <v>35.799999999999997</v>
      </c>
      <c r="U166" s="3">
        <v>135</v>
      </c>
      <c r="V166" s="3">
        <v>201</v>
      </c>
      <c r="W166" s="3"/>
    </row>
    <row r="167" spans="1:23" x14ac:dyDescent="0.2">
      <c r="A167" s="3" t="s">
        <v>318</v>
      </c>
      <c r="B167" s="17">
        <v>48.85</v>
      </c>
      <c r="C167" s="17">
        <v>2.9750000000000001</v>
      </c>
      <c r="D167" s="17">
        <v>12.9</v>
      </c>
      <c r="E167" s="17">
        <v>15.64</v>
      </c>
      <c r="F167" s="4">
        <v>0.252</v>
      </c>
      <c r="G167" s="4">
        <v>5.0199999999999996</v>
      </c>
      <c r="H167" s="17">
        <v>10.15</v>
      </c>
      <c r="I167" s="4">
        <v>2.88</v>
      </c>
      <c r="J167" s="4">
        <v>0.63100000000000001</v>
      </c>
      <c r="K167" s="4">
        <v>0.56000000000000005</v>
      </c>
      <c r="L167" s="3">
        <v>103</v>
      </c>
      <c r="M167" s="3">
        <v>60</v>
      </c>
      <c r="N167" s="3">
        <v>27</v>
      </c>
      <c r="O167" s="3">
        <v>28</v>
      </c>
      <c r="P167" s="3">
        <v>36</v>
      </c>
      <c r="Q167" s="3">
        <v>33.5</v>
      </c>
      <c r="R167" s="3">
        <v>259</v>
      </c>
      <c r="S167" s="3">
        <v>394</v>
      </c>
      <c r="T167" s="3">
        <v>33.200000000000003</v>
      </c>
      <c r="U167" s="3">
        <v>135</v>
      </c>
      <c r="V167" s="3">
        <v>194</v>
      </c>
      <c r="W167" s="3"/>
    </row>
    <row r="168" spans="1:23" x14ac:dyDescent="0.2">
      <c r="A168" s="3" t="s">
        <v>319</v>
      </c>
      <c r="B168" s="17">
        <v>49.5</v>
      </c>
      <c r="C168" s="17">
        <v>2.8330000000000002</v>
      </c>
      <c r="D168" s="17">
        <v>12.88</v>
      </c>
      <c r="E168" s="17">
        <v>15.64</v>
      </c>
      <c r="F168" s="4">
        <v>0.25600000000000001</v>
      </c>
      <c r="G168" s="4">
        <v>4.74</v>
      </c>
      <c r="H168" s="17">
        <v>9.85</v>
      </c>
      <c r="I168" s="4">
        <v>3</v>
      </c>
      <c r="J168" s="4">
        <v>0.61599999999999999</v>
      </c>
      <c r="K168" s="4">
        <v>0.56000000000000005</v>
      </c>
      <c r="L168" s="3">
        <v>109</v>
      </c>
      <c r="M168" s="3">
        <v>60</v>
      </c>
      <c r="N168" s="3">
        <v>24</v>
      </c>
      <c r="O168" s="3">
        <v>28</v>
      </c>
      <c r="P168" s="3">
        <v>34</v>
      </c>
      <c r="Q168" s="3">
        <v>36</v>
      </c>
      <c r="R168" s="3">
        <v>248</v>
      </c>
      <c r="S168" s="3">
        <v>369</v>
      </c>
      <c r="T168" s="3">
        <v>34.799999999999997</v>
      </c>
      <c r="U168" s="3">
        <v>124</v>
      </c>
      <c r="V168" s="3">
        <v>200</v>
      </c>
      <c r="W168" s="3"/>
    </row>
    <row r="169" spans="1:23" x14ac:dyDescent="0.2">
      <c r="A169" s="3" t="s">
        <v>320</v>
      </c>
      <c r="B169" s="17">
        <v>49.06</v>
      </c>
      <c r="C169" s="17">
        <v>3.0449999999999999</v>
      </c>
      <c r="D169" s="17">
        <v>12.61</v>
      </c>
      <c r="E169" s="17">
        <v>15.04</v>
      </c>
      <c r="F169" s="4">
        <v>0.23599999999999999</v>
      </c>
      <c r="G169" s="4">
        <v>4.93</v>
      </c>
      <c r="H169" s="17">
        <v>10.78</v>
      </c>
      <c r="I169" s="4">
        <v>2.94</v>
      </c>
      <c r="J169" s="4">
        <v>0.68300000000000005</v>
      </c>
      <c r="K169" s="4">
        <v>0.54</v>
      </c>
      <c r="L169" s="3">
        <v>103</v>
      </c>
      <c r="M169" s="3">
        <v>61</v>
      </c>
      <c r="N169" s="3">
        <v>27</v>
      </c>
      <c r="O169" s="3">
        <v>28</v>
      </c>
      <c r="P169" s="3">
        <v>33</v>
      </c>
      <c r="Q169" s="3">
        <v>35.299999999999997</v>
      </c>
      <c r="R169" s="3">
        <v>243</v>
      </c>
      <c r="S169" s="3">
        <v>382</v>
      </c>
      <c r="T169" s="3">
        <v>34</v>
      </c>
      <c r="U169" s="3">
        <v>133</v>
      </c>
      <c r="V169" s="3">
        <v>206</v>
      </c>
      <c r="W169" s="3"/>
    </row>
    <row r="170" spans="1:23" x14ac:dyDescent="0.2">
      <c r="A170" s="3" t="s">
        <v>321</v>
      </c>
      <c r="B170" s="17">
        <v>49.53</v>
      </c>
      <c r="C170" s="17">
        <v>2.835</v>
      </c>
      <c r="D170" s="17">
        <v>12.71</v>
      </c>
      <c r="E170" s="17">
        <v>15.21</v>
      </c>
      <c r="F170" s="4">
        <v>0.247</v>
      </c>
      <c r="G170" s="4">
        <v>4.95</v>
      </c>
      <c r="H170" s="17">
        <v>10.01</v>
      </c>
      <c r="I170" s="4">
        <v>3.23</v>
      </c>
      <c r="J170" s="4">
        <v>0.61299999999999999</v>
      </c>
      <c r="K170" s="4">
        <v>0.52</v>
      </c>
      <c r="L170" s="3">
        <v>100</v>
      </c>
      <c r="M170" s="3">
        <v>61</v>
      </c>
      <c r="N170" s="3">
        <v>28</v>
      </c>
      <c r="O170" s="3">
        <v>32</v>
      </c>
      <c r="P170" s="3">
        <v>39</v>
      </c>
      <c r="Q170" s="3">
        <v>37.299999999999997</v>
      </c>
      <c r="R170" s="3">
        <v>245</v>
      </c>
      <c r="S170" s="3">
        <v>384</v>
      </c>
      <c r="T170" s="3">
        <v>34.6</v>
      </c>
      <c r="U170" s="3">
        <v>129</v>
      </c>
      <c r="V170" s="3">
        <v>195</v>
      </c>
      <c r="W170" s="3"/>
    </row>
    <row r="171" spans="1:23" x14ac:dyDescent="0.2">
      <c r="A171" s="3" t="s">
        <v>322</v>
      </c>
      <c r="B171" s="17">
        <v>49.25</v>
      </c>
      <c r="C171" s="17">
        <v>3.3119999999999998</v>
      </c>
      <c r="D171" s="17">
        <v>12.66</v>
      </c>
      <c r="E171" s="17">
        <v>15.49</v>
      </c>
      <c r="F171" s="4">
        <v>0.23599999999999999</v>
      </c>
      <c r="G171" s="4">
        <v>4.5</v>
      </c>
      <c r="H171" s="17">
        <v>9.8699999999999992</v>
      </c>
      <c r="I171" s="4">
        <v>3.09</v>
      </c>
      <c r="J171" s="4">
        <v>0.74</v>
      </c>
      <c r="K171" s="4">
        <v>0.72</v>
      </c>
      <c r="L171" s="3">
        <v>117</v>
      </c>
      <c r="M171" s="3">
        <v>58</v>
      </c>
      <c r="N171" s="3">
        <v>23</v>
      </c>
      <c r="O171" s="3">
        <v>9</v>
      </c>
      <c r="P171" s="3">
        <v>29</v>
      </c>
      <c r="Q171" s="3">
        <v>33.5</v>
      </c>
      <c r="R171" s="3">
        <v>253</v>
      </c>
      <c r="S171" s="3">
        <v>370</v>
      </c>
      <c r="T171" s="3">
        <v>40.299999999999997</v>
      </c>
      <c r="U171" s="3">
        <v>141</v>
      </c>
      <c r="V171" s="3">
        <v>214</v>
      </c>
      <c r="W171" s="3"/>
    </row>
    <row r="172" spans="1:23" x14ac:dyDescent="0.2">
      <c r="A172" s="3" t="s">
        <v>323</v>
      </c>
      <c r="B172" s="17">
        <v>49.05</v>
      </c>
      <c r="C172" s="17">
        <v>2.665</v>
      </c>
      <c r="D172" s="17">
        <v>12.67</v>
      </c>
      <c r="E172" s="17">
        <v>15.75</v>
      </c>
      <c r="F172" s="4">
        <v>0.24299999999999999</v>
      </c>
      <c r="G172" s="4">
        <v>4.8899999999999997</v>
      </c>
      <c r="H172" s="17">
        <v>10.62</v>
      </c>
      <c r="I172" s="4">
        <v>2.91</v>
      </c>
      <c r="J172" s="4">
        <v>0.54200000000000004</v>
      </c>
      <c r="K172" s="4">
        <v>0.53</v>
      </c>
      <c r="L172" s="3">
        <v>87</v>
      </c>
      <c r="M172" s="3">
        <v>60</v>
      </c>
      <c r="N172" s="3">
        <v>31</v>
      </c>
      <c r="O172" s="3">
        <v>27</v>
      </c>
      <c r="P172" s="3">
        <v>45</v>
      </c>
      <c r="Q172" s="3">
        <v>35.9</v>
      </c>
      <c r="R172" s="3">
        <v>220</v>
      </c>
      <c r="S172" s="3">
        <v>368</v>
      </c>
      <c r="T172" s="3">
        <v>33</v>
      </c>
      <c r="U172" s="3">
        <v>136</v>
      </c>
      <c r="V172" s="3">
        <v>167</v>
      </c>
      <c r="W172" s="3"/>
    </row>
    <row r="173" spans="1:23" x14ac:dyDescent="0.2">
      <c r="A173" s="3" t="s">
        <v>324</v>
      </c>
      <c r="B173" s="17">
        <v>51.24</v>
      </c>
      <c r="C173" s="17">
        <v>2.9689999999999999</v>
      </c>
      <c r="D173" s="17">
        <v>12.59</v>
      </c>
      <c r="E173" s="17">
        <v>15.43</v>
      </c>
      <c r="F173" s="4">
        <v>0.25</v>
      </c>
      <c r="G173" s="4">
        <v>3.97</v>
      </c>
      <c r="H173" s="17">
        <v>8.9700000000000006</v>
      </c>
      <c r="I173" s="4">
        <v>3.18</v>
      </c>
      <c r="J173" s="4">
        <v>0.64500000000000002</v>
      </c>
      <c r="K173" s="4">
        <v>0.63</v>
      </c>
      <c r="L173" s="3">
        <v>111</v>
      </c>
      <c r="M173" s="3">
        <v>54</v>
      </c>
      <c r="N173" s="3">
        <v>18</v>
      </c>
      <c r="O173" s="3">
        <v>11</v>
      </c>
      <c r="P173" s="3">
        <v>19</v>
      </c>
      <c r="Q173" s="3">
        <v>33.799999999999997</v>
      </c>
      <c r="R173" s="3">
        <v>241</v>
      </c>
      <c r="S173" s="3">
        <v>302</v>
      </c>
      <c r="T173" s="3">
        <v>39.1</v>
      </c>
      <c r="U173" s="3">
        <v>139</v>
      </c>
      <c r="V173" s="3">
        <v>200</v>
      </c>
      <c r="W173" s="3"/>
    </row>
    <row r="174" spans="1:23" x14ac:dyDescent="0.2">
      <c r="A174" s="3" t="s">
        <v>325</v>
      </c>
      <c r="B174" s="17">
        <v>49.06</v>
      </c>
      <c r="C174" s="17">
        <v>2.6560000000000001</v>
      </c>
      <c r="D174" s="17">
        <v>14.34</v>
      </c>
      <c r="E174" s="17">
        <v>12.9</v>
      </c>
      <c r="F174" s="4">
        <v>0.21199999999999999</v>
      </c>
      <c r="G174" s="4">
        <v>5.12</v>
      </c>
      <c r="H174" s="17">
        <v>11.76</v>
      </c>
      <c r="I174" s="4">
        <v>2.86</v>
      </c>
      <c r="J174" s="4">
        <v>0.47299999999999998</v>
      </c>
      <c r="K174" s="4">
        <v>0.51</v>
      </c>
      <c r="L174" s="3">
        <v>88</v>
      </c>
      <c r="M174" s="3">
        <v>51</v>
      </c>
      <c r="N174" s="3">
        <v>52</v>
      </c>
      <c r="O174" s="3">
        <v>16</v>
      </c>
      <c r="P174" s="3">
        <v>49</v>
      </c>
      <c r="Q174" s="3">
        <v>33.5</v>
      </c>
      <c r="R174" s="3">
        <v>261</v>
      </c>
      <c r="S174" s="3">
        <v>328</v>
      </c>
      <c r="T174" s="3">
        <v>30.5</v>
      </c>
      <c r="U174" s="3">
        <v>113</v>
      </c>
      <c r="V174" s="3">
        <v>157</v>
      </c>
      <c r="W174" s="3"/>
    </row>
    <row r="175" spans="1:23" x14ac:dyDescent="0.2">
      <c r="A175" s="3" t="s">
        <v>326</v>
      </c>
      <c r="B175" s="17">
        <v>52.66</v>
      </c>
      <c r="C175" s="17">
        <v>3.2789999999999999</v>
      </c>
      <c r="D175" s="17">
        <v>12.44</v>
      </c>
      <c r="E175" s="17">
        <v>14.11</v>
      </c>
      <c r="F175" s="4">
        <v>0.23699999999999999</v>
      </c>
      <c r="G175" s="4">
        <v>3.66</v>
      </c>
      <c r="H175" s="17">
        <v>8.84</v>
      </c>
      <c r="I175" s="4">
        <v>3.18</v>
      </c>
      <c r="J175" s="4">
        <v>0.745</v>
      </c>
      <c r="K175" s="4">
        <v>0.74</v>
      </c>
      <c r="L175" s="3">
        <v>123</v>
      </c>
      <c r="M175" s="3">
        <v>52</v>
      </c>
      <c r="N175" s="3">
        <v>20</v>
      </c>
      <c r="O175" s="3">
        <v>5</v>
      </c>
      <c r="P175" s="3">
        <v>12</v>
      </c>
      <c r="Q175" s="3">
        <v>31.4</v>
      </c>
      <c r="R175" s="3">
        <v>242</v>
      </c>
      <c r="S175" s="3">
        <v>283</v>
      </c>
      <c r="T175" s="3">
        <v>42.8</v>
      </c>
      <c r="U175" s="3">
        <v>137</v>
      </c>
      <c r="V175" s="3">
        <v>224</v>
      </c>
      <c r="W175" s="3"/>
    </row>
    <row r="176" spans="1:23" x14ac:dyDescent="0.2">
      <c r="A176" s="3" t="s">
        <v>327</v>
      </c>
      <c r="B176" s="17">
        <v>51.99</v>
      </c>
      <c r="C176" s="17">
        <v>2.9489999999999998</v>
      </c>
      <c r="D176" s="17">
        <v>11.58</v>
      </c>
      <c r="E176" s="17">
        <v>15.22</v>
      </c>
      <c r="F176" s="4">
        <v>0.255</v>
      </c>
      <c r="G176" s="4">
        <v>4.16</v>
      </c>
      <c r="H176" s="17">
        <v>9.4499999999999993</v>
      </c>
      <c r="I176" s="4">
        <v>2.97</v>
      </c>
      <c r="J176" s="4">
        <v>0.68100000000000005</v>
      </c>
      <c r="K176" s="4">
        <v>0.62</v>
      </c>
      <c r="L176" s="3">
        <v>105</v>
      </c>
      <c r="M176" s="3">
        <v>53</v>
      </c>
      <c r="N176" s="3">
        <v>18</v>
      </c>
      <c r="O176" s="3">
        <v>16</v>
      </c>
      <c r="P176" s="3">
        <v>19</v>
      </c>
      <c r="Q176" s="3">
        <v>33.1</v>
      </c>
      <c r="R176" s="3">
        <v>222</v>
      </c>
      <c r="S176" s="3">
        <v>346</v>
      </c>
      <c r="T176" s="3">
        <v>38.299999999999997</v>
      </c>
      <c r="U176" s="3">
        <v>139</v>
      </c>
      <c r="V176" s="3">
        <v>208</v>
      </c>
      <c r="W176" s="3"/>
    </row>
    <row r="177" spans="1:23" x14ac:dyDescent="0.2">
      <c r="A177" s="3" t="s">
        <v>328</v>
      </c>
      <c r="B177" s="17">
        <v>50.3</v>
      </c>
      <c r="C177" s="17">
        <v>2.8959999999999999</v>
      </c>
      <c r="D177" s="17">
        <v>12.38</v>
      </c>
      <c r="E177" s="17">
        <v>15.47</v>
      </c>
      <c r="F177" s="4">
        <v>0.26200000000000001</v>
      </c>
      <c r="G177" s="4">
        <v>4.76</v>
      </c>
      <c r="H177" s="17">
        <v>9.8699999999999992</v>
      </c>
      <c r="I177" s="4">
        <v>2.82</v>
      </c>
      <c r="J177" s="4">
        <v>0.55200000000000005</v>
      </c>
      <c r="K177" s="4">
        <v>0.56000000000000005</v>
      </c>
      <c r="L177" s="3">
        <v>87</v>
      </c>
      <c r="M177" s="3">
        <v>65</v>
      </c>
      <c r="N177" s="3">
        <v>45</v>
      </c>
      <c r="O177" s="3">
        <v>25</v>
      </c>
      <c r="P177" s="3">
        <v>38</v>
      </c>
      <c r="Q177" s="3">
        <v>35.5</v>
      </c>
      <c r="R177" s="3">
        <v>220</v>
      </c>
      <c r="S177" s="3">
        <v>384</v>
      </c>
      <c r="T177" s="3">
        <v>35.299999999999997</v>
      </c>
      <c r="U177" s="3">
        <v>141</v>
      </c>
      <c r="V177" s="3">
        <v>170</v>
      </c>
      <c r="W177" s="3"/>
    </row>
    <row r="178" spans="1:23" x14ac:dyDescent="0.2">
      <c r="A178" s="3" t="s">
        <v>329</v>
      </c>
      <c r="B178" s="17">
        <v>48.62</v>
      </c>
      <c r="C178" s="17">
        <v>3.0830000000000002</v>
      </c>
      <c r="D178" s="17">
        <v>13.51</v>
      </c>
      <c r="E178" s="17">
        <v>13.91</v>
      </c>
      <c r="F178" s="4">
        <v>0.214</v>
      </c>
      <c r="G178" s="4">
        <v>5.1100000000000003</v>
      </c>
      <c r="H178" s="17">
        <v>11.59</v>
      </c>
      <c r="I178" s="4">
        <v>2.68</v>
      </c>
      <c r="J178" s="4">
        <v>0.57699999999999996</v>
      </c>
      <c r="K178" s="4">
        <v>0.57999999999999996</v>
      </c>
      <c r="L178" s="3">
        <v>89</v>
      </c>
      <c r="M178" s="3">
        <v>55</v>
      </c>
      <c r="N178" s="3">
        <v>35</v>
      </c>
      <c r="O178" s="3">
        <v>33</v>
      </c>
      <c r="P178" s="3">
        <v>44</v>
      </c>
      <c r="Q178" s="3">
        <v>35.9</v>
      </c>
      <c r="R178" s="3">
        <v>219</v>
      </c>
      <c r="S178" s="3">
        <v>396</v>
      </c>
      <c r="T178" s="3">
        <v>34.9</v>
      </c>
      <c r="U178" s="3">
        <v>120</v>
      </c>
      <c r="V178" s="3">
        <v>182</v>
      </c>
      <c r="W178" s="3"/>
    </row>
    <row r="179" spans="1:23" x14ac:dyDescent="0.2">
      <c r="A179" s="3" t="s">
        <v>330</v>
      </c>
      <c r="B179" s="17">
        <v>48.69</v>
      </c>
      <c r="C179" s="17">
        <v>2.145</v>
      </c>
      <c r="D179" s="17">
        <v>14.32</v>
      </c>
      <c r="E179" s="17">
        <v>12.32</v>
      </c>
      <c r="F179" s="4">
        <v>0.184</v>
      </c>
      <c r="G179" s="4">
        <v>6.65</v>
      </c>
      <c r="H179" s="17">
        <v>12.42</v>
      </c>
      <c r="I179" s="4">
        <v>2.38</v>
      </c>
      <c r="J179" s="4">
        <v>0.41399999999999998</v>
      </c>
      <c r="K179" s="4">
        <v>0.37</v>
      </c>
      <c r="L179" s="3">
        <v>65</v>
      </c>
      <c r="M179" s="3">
        <v>52</v>
      </c>
      <c r="N179" s="3">
        <v>84</v>
      </c>
      <c r="O179" s="3">
        <v>26</v>
      </c>
      <c r="P179" s="3">
        <v>74</v>
      </c>
      <c r="Q179" s="3">
        <v>32.1</v>
      </c>
      <c r="R179" s="3">
        <v>218</v>
      </c>
      <c r="S179" s="3">
        <v>314</v>
      </c>
      <c r="T179" s="3">
        <v>24.6</v>
      </c>
      <c r="U179" s="3">
        <v>91</v>
      </c>
      <c r="V179" s="3">
        <v>124</v>
      </c>
      <c r="W179" s="3"/>
    </row>
    <row r="180" spans="1:23" x14ac:dyDescent="0.2">
      <c r="A180" s="3" t="s">
        <v>331</v>
      </c>
      <c r="B180" s="17">
        <v>49.32</v>
      </c>
      <c r="C180" s="17">
        <v>2.7450000000000001</v>
      </c>
      <c r="D180" s="17">
        <v>14.34</v>
      </c>
      <c r="E180" s="17">
        <v>13.09</v>
      </c>
      <c r="F180" s="4">
        <v>0.21299999999999999</v>
      </c>
      <c r="G180" s="4">
        <v>4.9800000000000004</v>
      </c>
      <c r="H180" s="17">
        <v>11.37</v>
      </c>
      <c r="I180" s="4">
        <v>2.71</v>
      </c>
      <c r="J180" s="4">
        <v>0.58099999999999996</v>
      </c>
      <c r="K180" s="4">
        <v>0.54</v>
      </c>
      <c r="L180" s="3">
        <v>85</v>
      </c>
      <c r="M180" s="3">
        <v>53</v>
      </c>
      <c r="N180" s="3">
        <v>33</v>
      </c>
      <c r="O180" s="3">
        <v>19</v>
      </c>
      <c r="P180" s="3">
        <v>41</v>
      </c>
      <c r="Q180" s="3">
        <v>33.9</v>
      </c>
      <c r="R180" s="3">
        <v>221</v>
      </c>
      <c r="S180" s="3">
        <v>365</v>
      </c>
      <c r="T180" s="3">
        <v>32</v>
      </c>
      <c r="U180" s="3">
        <v>121</v>
      </c>
      <c r="V180" s="3">
        <v>164</v>
      </c>
      <c r="W180" s="3"/>
    </row>
    <row r="181" spans="1:23" x14ac:dyDescent="0.2">
      <c r="A181" s="3" t="s">
        <v>332</v>
      </c>
      <c r="B181" s="17">
        <v>50.47</v>
      </c>
      <c r="C181" s="17">
        <v>1.1040000000000001</v>
      </c>
      <c r="D181" s="17">
        <v>15.67</v>
      </c>
      <c r="E181" s="17">
        <v>9</v>
      </c>
      <c r="F181" s="4">
        <v>0.154</v>
      </c>
      <c r="G181" s="4">
        <v>6.85</v>
      </c>
      <c r="H181" s="17">
        <v>14.55</v>
      </c>
      <c r="I181" s="4">
        <v>1.9</v>
      </c>
      <c r="J181" s="4">
        <v>5.7000000000000002E-2</v>
      </c>
      <c r="K181" s="4">
        <v>0.15</v>
      </c>
      <c r="L181" s="3">
        <v>19</v>
      </c>
      <c r="M181" s="3">
        <v>45</v>
      </c>
      <c r="N181" s="3">
        <v>113</v>
      </c>
      <c r="O181" s="3">
        <v>25</v>
      </c>
      <c r="P181" s="3">
        <v>82</v>
      </c>
      <c r="Q181" s="3">
        <v>35.1</v>
      </c>
      <c r="R181" s="3">
        <v>130</v>
      </c>
      <c r="S181" s="3">
        <v>240</v>
      </c>
      <c r="T181" s="3">
        <v>18.5</v>
      </c>
      <c r="U181" s="3">
        <v>68</v>
      </c>
      <c r="V181" s="3">
        <v>60</v>
      </c>
      <c r="W181" s="3"/>
    </row>
    <row r="182" spans="1:23" x14ac:dyDescent="0.2">
      <c r="A182" s="3" t="s">
        <v>333</v>
      </c>
      <c r="B182" s="17">
        <v>49.73</v>
      </c>
      <c r="C182" s="17">
        <v>1.129</v>
      </c>
      <c r="D182" s="17">
        <v>16.05</v>
      </c>
      <c r="E182" s="17">
        <v>9.7200000000000006</v>
      </c>
      <c r="F182" s="4">
        <v>0.16</v>
      </c>
      <c r="G182" s="4">
        <v>6.89</v>
      </c>
      <c r="H182" s="17">
        <v>14.09</v>
      </c>
      <c r="I182" s="4">
        <v>1.93</v>
      </c>
      <c r="J182" s="4">
        <v>7.1999999999999995E-2</v>
      </c>
      <c r="K182" s="4">
        <v>0.14000000000000001</v>
      </c>
      <c r="L182" s="3">
        <v>20</v>
      </c>
      <c r="M182" s="3">
        <v>45</v>
      </c>
      <c r="N182" s="3">
        <v>110</v>
      </c>
      <c r="O182" s="3">
        <v>24</v>
      </c>
      <c r="P182" s="3">
        <v>82</v>
      </c>
      <c r="Q182" s="3">
        <v>34.4</v>
      </c>
      <c r="R182" s="3">
        <v>136</v>
      </c>
      <c r="S182" s="3">
        <v>251</v>
      </c>
      <c r="T182" s="3">
        <v>18.600000000000001</v>
      </c>
      <c r="U182" s="3">
        <v>74</v>
      </c>
      <c r="V182" s="3">
        <v>62</v>
      </c>
      <c r="W182" s="3"/>
    </row>
    <row r="183" spans="1:23" x14ac:dyDescent="0.2">
      <c r="A183" s="3" t="s">
        <v>334</v>
      </c>
      <c r="B183" s="17">
        <v>50.37</v>
      </c>
      <c r="C183" s="17">
        <v>2.8860000000000001</v>
      </c>
      <c r="D183" s="17">
        <v>13.07</v>
      </c>
      <c r="E183" s="17">
        <v>14.79</v>
      </c>
      <c r="F183" s="4">
        <v>0.248</v>
      </c>
      <c r="G183" s="4">
        <v>4.93</v>
      </c>
      <c r="H183" s="17">
        <v>9.4499999999999993</v>
      </c>
      <c r="I183" s="4">
        <v>3.04</v>
      </c>
      <c r="J183" s="4">
        <v>0.67300000000000004</v>
      </c>
      <c r="K183" s="4">
        <v>0.41</v>
      </c>
      <c r="L183" s="3">
        <v>129</v>
      </c>
      <c r="M183" s="3">
        <v>71</v>
      </c>
      <c r="N183" s="3">
        <v>24</v>
      </c>
      <c r="O183" s="3">
        <v>80</v>
      </c>
      <c r="P183" s="3">
        <v>31</v>
      </c>
      <c r="Q183" s="3">
        <v>39.5</v>
      </c>
      <c r="R183" s="3">
        <v>201</v>
      </c>
      <c r="S183" s="3">
        <v>393</v>
      </c>
      <c r="T183" s="3">
        <v>40</v>
      </c>
      <c r="U183" s="3">
        <v>123</v>
      </c>
      <c r="V183" s="3">
        <v>200</v>
      </c>
      <c r="W183" s="3">
        <v>12.9</v>
      </c>
    </row>
    <row r="184" spans="1:23" x14ac:dyDescent="0.2">
      <c r="A184" s="3" t="s">
        <v>335</v>
      </c>
      <c r="B184" s="17">
        <v>50.93</v>
      </c>
      <c r="C184" s="17">
        <v>3.2309999999999999</v>
      </c>
      <c r="D184" s="17">
        <v>13.23</v>
      </c>
      <c r="E184" s="17">
        <v>14.03</v>
      </c>
      <c r="F184" s="4">
        <v>0.22500000000000001</v>
      </c>
      <c r="G184" s="4">
        <v>4.3</v>
      </c>
      <c r="H184" s="17">
        <v>9.51</v>
      </c>
      <c r="I184" s="4">
        <v>3</v>
      </c>
      <c r="J184" s="4">
        <v>0.88400000000000001</v>
      </c>
      <c r="K184" s="4">
        <v>0.51</v>
      </c>
      <c r="L184" s="3">
        <v>149</v>
      </c>
      <c r="M184" s="3">
        <v>67</v>
      </c>
      <c r="N184" s="3">
        <v>8</v>
      </c>
      <c r="O184" s="3">
        <v>96</v>
      </c>
      <c r="P184" s="3">
        <v>22</v>
      </c>
      <c r="Q184" s="3">
        <v>37.4</v>
      </c>
      <c r="R184" s="3">
        <v>235</v>
      </c>
      <c r="S184" s="3">
        <v>359</v>
      </c>
      <c r="T184" s="3">
        <v>42</v>
      </c>
      <c r="U184" s="3">
        <v>120</v>
      </c>
      <c r="V184" s="3">
        <v>232</v>
      </c>
      <c r="W184" s="3">
        <v>14.4</v>
      </c>
    </row>
    <row r="185" spans="1:23" x14ac:dyDescent="0.2">
      <c r="A185" s="3" t="s">
        <v>336</v>
      </c>
      <c r="B185" s="17">
        <v>49.65</v>
      </c>
      <c r="C185" s="17">
        <v>2.9940000000000002</v>
      </c>
      <c r="D185" s="17">
        <v>13.87</v>
      </c>
      <c r="E185" s="17">
        <v>13.85</v>
      </c>
      <c r="F185" s="4">
        <v>0.215</v>
      </c>
      <c r="G185" s="4">
        <v>5.24</v>
      </c>
      <c r="H185" s="17">
        <v>9.85</v>
      </c>
      <c r="I185" s="4">
        <v>3.06</v>
      </c>
      <c r="J185" s="4">
        <v>0.71099999999999997</v>
      </c>
      <c r="K185" s="4">
        <v>0.41</v>
      </c>
      <c r="L185" s="3">
        <v>145</v>
      </c>
      <c r="M185" s="3">
        <v>67</v>
      </c>
      <c r="N185" s="3">
        <v>16</v>
      </c>
      <c r="O185" s="3">
        <v>146</v>
      </c>
      <c r="P185" s="3">
        <v>32</v>
      </c>
      <c r="Q185" s="3">
        <v>39.4</v>
      </c>
      <c r="R185" s="3">
        <v>229</v>
      </c>
      <c r="S185" s="3">
        <v>408</v>
      </c>
      <c r="T185" s="3">
        <v>39.6</v>
      </c>
      <c r="U185" s="3">
        <v>117</v>
      </c>
      <c r="V185" s="3">
        <v>206</v>
      </c>
      <c r="W185" s="3">
        <v>12.3</v>
      </c>
    </row>
    <row r="186" spans="1:23" x14ac:dyDescent="0.2">
      <c r="A186" s="3" t="s">
        <v>337</v>
      </c>
      <c r="B186" s="17">
        <v>49.39</v>
      </c>
      <c r="C186" s="17">
        <v>3.0910000000000002</v>
      </c>
      <c r="D186" s="17">
        <v>13.77</v>
      </c>
      <c r="E186" s="17">
        <v>14.72</v>
      </c>
      <c r="F186" s="4">
        <v>0.23599999999999999</v>
      </c>
      <c r="G186" s="4">
        <v>4.79</v>
      </c>
      <c r="H186" s="17">
        <v>9.82</v>
      </c>
      <c r="I186" s="4">
        <v>2.92</v>
      </c>
      <c r="J186" s="4">
        <v>0.67400000000000004</v>
      </c>
      <c r="K186" s="4">
        <v>0.45</v>
      </c>
      <c r="L186" s="3">
        <v>125</v>
      </c>
      <c r="M186" s="3">
        <v>71</v>
      </c>
      <c r="N186" s="3">
        <v>24</v>
      </c>
      <c r="O186" s="3">
        <v>128</v>
      </c>
      <c r="P186" s="3">
        <v>32</v>
      </c>
      <c r="Q186" s="3">
        <v>42</v>
      </c>
      <c r="R186" s="3">
        <v>217</v>
      </c>
      <c r="S186" s="3">
        <v>410</v>
      </c>
      <c r="T186" s="3">
        <v>40.700000000000003</v>
      </c>
      <c r="U186" s="3">
        <v>128</v>
      </c>
      <c r="V186" s="3">
        <v>200</v>
      </c>
      <c r="W186" s="3">
        <v>12.3</v>
      </c>
    </row>
    <row r="187" spans="1:23" x14ac:dyDescent="0.2">
      <c r="A187" s="3" t="s">
        <v>338</v>
      </c>
      <c r="B187" s="17">
        <v>47.86</v>
      </c>
      <c r="C187" s="17">
        <v>2.6360000000000001</v>
      </c>
      <c r="D187" s="17">
        <v>13.24</v>
      </c>
      <c r="E187" s="17">
        <v>14.09</v>
      </c>
      <c r="F187" s="4">
        <v>0.216</v>
      </c>
      <c r="G187" s="4">
        <v>6.43</v>
      </c>
      <c r="H187" s="17">
        <v>11.83</v>
      </c>
      <c r="I187" s="4">
        <v>2.69</v>
      </c>
      <c r="J187" s="4">
        <v>0.47299999999999998</v>
      </c>
      <c r="K187" s="4">
        <v>0.4</v>
      </c>
      <c r="L187" s="3">
        <v>97</v>
      </c>
      <c r="M187" s="3">
        <v>71</v>
      </c>
      <c r="N187" s="3">
        <v>42</v>
      </c>
      <c r="O187" s="3">
        <v>112</v>
      </c>
      <c r="P187" s="3">
        <v>52</v>
      </c>
      <c r="Q187" s="3">
        <v>44.4</v>
      </c>
      <c r="R187" s="3">
        <v>208</v>
      </c>
      <c r="S187" s="3">
        <v>378</v>
      </c>
      <c r="T187" s="3">
        <v>32.5</v>
      </c>
      <c r="U187" s="3">
        <v>124</v>
      </c>
      <c r="V187" s="3">
        <v>148</v>
      </c>
      <c r="W187" s="3">
        <v>8.6999999999999993</v>
      </c>
    </row>
    <row r="188" spans="1:23" x14ac:dyDescent="0.2">
      <c r="A188" s="3" t="s">
        <v>339</v>
      </c>
      <c r="B188" s="17">
        <v>50.31</v>
      </c>
      <c r="C188" s="17">
        <v>2.6480000000000001</v>
      </c>
      <c r="D188" s="17">
        <v>12.34</v>
      </c>
      <c r="E188" s="17">
        <v>14.4</v>
      </c>
      <c r="F188" s="4">
        <v>0.215</v>
      </c>
      <c r="G188" s="4">
        <v>5.51</v>
      </c>
      <c r="H188" s="17">
        <v>10.42</v>
      </c>
      <c r="I188" s="4">
        <v>2.97</v>
      </c>
      <c r="J188" s="4">
        <v>0.63300000000000001</v>
      </c>
      <c r="K188" s="4">
        <v>0.42</v>
      </c>
      <c r="L188" s="3">
        <v>114</v>
      </c>
      <c r="M188" s="3">
        <v>71</v>
      </c>
      <c r="N188" s="3">
        <v>38</v>
      </c>
      <c r="O188" s="3">
        <v>124</v>
      </c>
      <c r="P188" s="3">
        <v>43</v>
      </c>
      <c r="Q188" s="3">
        <v>39</v>
      </c>
      <c r="R188" s="3">
        <v>193</v>
      </c>
      <c r="S188" s="3">
        <v>369</v>
      </c>
      <c r="T188" s="3">
        <v>36.799999999999997</v>
      </c>
      <c r="U188" s="3">
        <v>127</v>
      </c>
      <c r="V188" s="3">
        <v>176</v>
      </c>
      <c r="W188" s="3">
        <v>12.1</v>
      </c>
    </row>
    <row r="189" spans="1:23" x14ac:dyDescent="0.2">
      <c r="A189" s="3" t="s">
        <v>340</v>
      </c>
      <c r="B189" s="17">
        <v>49.62</v>
      </c>
      <c r="C189" s="17">
        <v>2.7629999999999999</v>
      </c>
      <c r="D189" s="17">
        <v>12.97</v>
      </c>
      <c r="E189" s="17">
        <v>14.14</v>
      </c>
      <c r="F189" s="4">
        <v>0.21</v>
      </c>
      <c r="G189" s="4">
        <v>5.44</v>
      </c>
      <c r="H189" s="17">
        <v>10.68</v>
      </c>
      <c r="I189" s="4">
        <v>2.94</v>
      </c>
      <c r="J189" s="4">
        <v>0.64800000000000002</v>
      </c>
      <c r="K189" s="4">
        <v>0.45</v>
      </c>
      <c r="L189" s="3">
        <v>115</v>
      </c>
      <c r="M189" s="3">
        <v>72</v>
      </c>
      <c r="N189" s="3">
        <v>37</v>
      </c>
      <c r="O189" s="3">
        <v>131</v>
      </c>
      <c r="P189" s="3">
        <v>44</v>
      </c>
      <c r="Q189" s="3">
        <v>40.6</v>
      </c>
      <c r="R189" s="3">
        <v>199</v>
      </c>
      <c r="S189" s="3">
        <v>373</v>
      </c>
      <c r="T189" s="3">
        <v>36.9</v>
      </c>
      <c r="U189" s="3">
        <v>129</v>
      </c>
      <c r="V189" s="3">
        <v>190</v>
      </c>
      <c r="W189" s="3">
        <v>13.4</v>
      </c>
    </row>
    <row r="190" spans="1:23" x14ac:dyDescent="0.2">
      <c r="A190" s="3" t="s">
        <v>341</v>
      </c>
      <c r="B190" s="17">
        <v>48.54</v>
      </c>
      <c r="C190" s="17">
        <v>1.4390000000000001</v>
      </c>
      <c r="D190" s="17">
        <v>14.08</v>
      </c>
      <c r="E190" s="17">
        <v>10.36</v>
      </c>
      <c r="F190" s="4">
        <v>0.16</v>
      </c>
      <c r="G190" s="4">
        <v>10.58</v>
      </c>
      <c r="H190" s="17">
        <v>12.06</v>
      </c>
      <c r="I190" s="4">
        <v>2.02</v>
      </c>
      <c r="J190" s="4">
        <v>0.38600000000000001</v>
      </c>
      <c r="K190" s="4">
        <v>0.22</v>
      </c>
      <c r="L190" s="3">
        <v>110</v>
      </c>
      <c r="M190" s="3">
        <v>61</v>
      </c>
      <c r="N190" s="3">
        <v>429</v>
      </c>
      <c r="O190" s="3">
        <v>109</v>
      </c>
      <c r="P190" s="3">
        <v>224</v>
      </c>
      <c r="Q190" s="3">
        <v>35.4</v>
      </c>
      <c r="R190" s="3">
        <v>212</v>
      </c>
      <c r="S190" s="3">
        <v>251</v>
      </c>
      <c r="T190" s="3">
        <v>17.899999999999999</v>
      </c>
      <c r="U190" s="3">
        <v>83</v>
      </c>
      <c r="V190" s="3">
        <v>85</v>
      </c>
      <c r="W190" s="3">
        <v>7.4</v>
      </c>
    </row>
    <row r="191" spans="1:23" x14ac:dyDescent="0.2">
      <c r="A191" s="3" t="s">
        <v>342</v>
      </c>
      <c r="B191" s="17">
        <v>49.37</v>
      </c>
      <c r="C191" s="17">
        <v>2.2250000000000001</v>
      </c>
      <c r="D191" s="17">
        <v>13.28</v>
      </c>
      <c r="E191" s="17">
        <v>12.59</v>
      </c>
      <c r="F191" s="4">
        <v>0.23200000000000001</v>
      </c>
      <c r="G191" s="4">
        <v>6.21</v>
      </c>
      <c r="H191" s="17">
        <v>12.38</v>
      </c>
      <c r="I191" s="4">
        <v>2.82</v>
      </c>
      <c r="J191" s="4">
        <v>0.45400000000000001</v>
      </c>
      <c r="K191" s="4">
        <v>0.31</v>
      </c>
      <c r="L191" s="3">
        <v>87</v>
      </c>
      <c r="M191" s="3">
        <v>69</v>
      </c>
      <c r="N191" s="3">
        <v>65</v>
      </c>
      <c r="O191" s="3">
        <v>171</v>
      </c>
      <c r="P191" s="3">
        <v>103</v>
      </c>
      <c r="Q191" s="3">
        <v>43.1</v>
      </c>
      <c r="R191" s="3">
        <v>194</v>
      </c>
      <c r="S191" s="3">
        <v>310</v>
      </c>
      <c r="T191" s="3">
        <v>27</v>
      </c>
      <c r="U191" s="3">
        <v>103</v>
      </c>
      <c r="V191" s="3">
        <v>132</v>
      </c>
      <c r="W191" s="3">
        <v>6.6</v>
      </c>
    </row>
    <row r="192" spans="1:23" x14ac:dyDescent="0.2">
      <c r="A192" s="3" t="s">
        <v>343</v>
      </c>
      <c r="B192" s="17">
        <v>50</v>
      </c>
      <c r="C192" s="17">
        <v>2.4049999999999998</v>
      </c>
      <c r="D192" s="17">
        <v>14.76</v>
      </c>
      <c r="E192" s="17">
        <v>13.16</v>
      </c>
      <c r="F192" s="4">
        <v>0.19800000000000001</v>
      </c>
      <c r="G192" s="4">
        <v>4.8600000000000003</v>
      </c>
      <c r="H192" s="17">
        <v>10.82</v>
      </c>
      <c r="I192" s="4">
        <v>2.8</v>
      </c>
      <c r="J192" s="4">
        <v>0.51300000000000001</v>
      </c>
      <c r="K192" s="4">
        <v>0.36</v>
      </c>
      <c r="L192" s="3">
        <v>88</v>
      </c>
      <c r="M192" s="3">
        <v>65</v>
      </c>
      <c r="N192" s="3">
        <v>36</v>
      </c>
      <c r="O192" s="3">
        <v>119</v>
      </c>
      <c r="P192" s="3">
        <v>68</v>
      </c>
      <c r="Q192" s="3">
        <v>38.9</v>
      </c>
      <c r="R192" s="3">
        <v>219</v>
      </c>
      <c r="S192" s="3">
        <v>352</v>
      </c>
      <c r="T192" s="3">
        <v>29.7</v>
      </c>
      <c r="U192" s="3">
        <v>116</v>
      </c>
      <c r="V192" s="3">
        <v>143</v>
      </c>
      <c r="W192" s="3">
        <v>8.3000000000000007</v>
      </c>
    </row>
    <row r="193" spans="1:23" x14ac:dyDescent="0.2">
      <c r="A193" s="3" t="s">
        <v>344</v>
      </c>
      <c r="B193" s="17">
        <v>49.32</v>
      </c>
      <c r="C193" s="17">
        <v>2.9049999999999998</v>
      </c>
      <c r="D193" s="17">
        <v>12.92</v>
      </c>
      <c r="E193" s="17">
        <v>15.17</v>
      </c>
      <c r="F193" s="4">
        <v>0.23</v>
      </c>
      <c r="G193" s="4">
        <v>4.9800000000000004</v>
      </c>
      <c r="H193" s="17">
        <v>10.42</v>
      </c>
      <c r="I193" s="4">
        <v>2.93</v>
      </c>
      <c r="J193" s="4">
        <v>0.54</v>
      </c>
      <c r="K193" s="4">
        <v>0.44</v>
      </c>
      <c r="L193" s="3">
        <v>96</v>
      </c>
      <c r="M193" s="3">
        <v>70</v>
      </c>
      <c r="N193" s="3">
        <v>25</v>
      </c>
      <c r="O193" s="3">
        <v>131</v>
      </c>
      <c r="P193" s="3">
        <v>79</v>
      </c>
      <c r="Q193" s="3">
        <v>42.2</v>
      </c>
      <c r="R193" s="3">
        <v>208</v>
      </c>
      <c r="S193" s="3">
        <v>399</v>
      </c>
      <c r="T193" s="3">
        <v>35.1</v>
      </c>
      <c r="U193" s="3">
        <v>137</v>
      </c>
      <c r="V193" s="3">
        <v>178</v>
      </c>
      <c r="W193" s="3">
        <v>10.9</v>
      </c>
    </row>
    <row r="194" spans="1:23" x14ac:dyDescent="0.2">
      <c r="A194" s="3" t="s">
        <v>345</v>
      </c>
      <c r="B194" s="17">
        <v>48.58</v>
      </c>
      <c r="C194" s="17">
        <v>2.7730000000000001</v>
      </c>
      <c r="D194" s="17">
        <v>14.98</v>
      </c>
      <c r="E194" s="17">
        <v>12.62</v>
      </c>
      <c r="F194" s="4">
        <v>0.192</v>
      </c>
      <c r="G194" s="4">
        <v>5.26</v>
      </c>
      <c r="H194" s="17">
        <v>11.75</v>
      </c>
      <c r="I194" s="4">
        <v>2.8</v>
      </c>
      <c r="J194" s="4">
        <v>0.52700000000000002</v>
      </c>
      <c r="K194" s="4">
        <v>0.4</v>
      </c>
      <c r="L194" s="3">
        <v>94</v>
      </c>
      <c r="M194" s="3">
        <v>70</v>
      </c>
      <c r="N194" s="3">
        <v>42</v>
      </c>
      <c r="O194" s="3">
        <v>95</v>
      </c>
      <c r="P194" s="3">
        <v>95</v>
      </c>
      <c r="Q194" s="3">
        <v>38.200000000000003</v>
      </c>
      <c r="R194" s="3">
        <v>221</v>
      </c>
      <c r="S194" s="3">
        <v>387</v>
      </c>
      <c r="T194" s="3">
        <v>31.4</v>
      </c>
      <c r="U194" s="3">
        <v>118</v>
      </c>
      <c r="V194" s="3">
        <v>153</v>
      </c>
      <c r="W194" s="3">
        <v>8.6</v>
      </c>
    </row>
    <row r="195" spans="1:23" x14ac:dyDescent="0.2">
      <c r="A195" s="3" t="s">
        <v>346</v>
      </c>
      <c r="B195" s="17">
        <v>49.49</v>
      </c>
      <c r="C195" s="17">
        <v>3.1720000000000002</v>
      </c>
      <c r="D195" s="17">
        <v>13.08</v>
      </c>
      <c r="E195" s="17">
        <v>14.62</v>
      </c>
      <c r="F195" s="4">
        <v>0.219</v>
      </c>
      <c r="G195" s="4">
        <v>5.01</v>
      </c>
      <c r="H195" s="17">
        <v>10.31</v>
      </c>
      <c r="I195" s="4">
        <v>2.85</v>
      </c>
      <c r="J195" s="4">
        <v>0.67400000000000004</v>
      </c>
      <c r="K195" s="4">
        <v>0.43</v>
      </c>
      <c r="L195" s="3">
        <v>120</v>
      </c>
      <c r="M195" s="3">
        <v>72</v>
      </c>
      <c r="N195" s="3">
        <v>40</v>
      </c>
      <c r="O195" s="3">
        <v>140</v>
      </c>
      <c r="P195" s="3">
        <v>46</v>
      </c>
      <c r="Q195" s="3">
        <v>41.2</v>
      </c>
      <c r="R195" s="3">
        <v>211</v>
      </c>
      <c r="S195" s="3">
        <v>424</v>
      </c>
      <c r="T195" s="3">
        <v>38.200000000000003</v>
      </c>
      <c r="U195" s="3">
        <v>133</v>
      </c>
      <c r="V195" s="3">
        <v>189</v>
      </c>
      <c r="W195" s="3">
        <v>12.7</v>
      </c>
    </row>
    <row r="196" spans="1:23" x14ac:dyDescent="0.2">
      <c r="A196" s="3" t="s">
        <v>347</v>
      </c>
      <c r="B196" s="17">
        <v>49.75</v>
      </c>
      <c r="C196" s="17">
        <v>0.63200000000000001</v>
      </c>
      <c r="D196" s="17">
        <v>15.53</v>
      </c>
      <c r="E196" s="17">
        <v>8.89</v>
      </c>
      <c r="F196" s="4">
        <v>0.154</v>
      </c>
      <c r="G196" s="4">
        <v>9.69</v>
      </c>
      <c r="H196" s="17">
        <v>13.32</v>
      </c>
      <c r="I196" s="4">
        <v>1.81</v>
      </c>
      <c r="J196" s="4">
        <v>5.8999999999999997E-2</v>
      </c>
      <c r="K196" s="4">
        <v>0.06</v>
      </c>
      <c r="L196" s="3">
        <v>16</v>
      </c>
      <c r="M196" s="3">
        <v>49</v>
      </c>
      <c r="N196" s="3">
        <v>266</v>
      </c>
      <c r="O196" s="3">
        <v>121</v>
      </c>
      <c r="P196" s="3">
        <v>151</v>
      </c>
      <c r="Q196" s="3">
        <v>41.6</v>
      </c>
      <c r="R196" s="3">
        <v>102</v>
      </c>
      <c r="S196" s="3">
        <v>228</v>
      </c>
      <c r="T196" s="3">
        <v>14.7</v>
      </c>
      <c r="U196" s="3">
        <v>71</v>
      </c>
      <c r="V196" s="3">
        <v>35</v>
      </c>
      <c r="W196" s="3">
        <v>2.6</v>
      </c>
    </row>
    <row r="197" spans="1:23" x14ac:dyDescent="0.2">
      <c r="A197" s="3" t="s">
        <v>348</v>
      </c>
      <c r="B197" s="17">
        <v>50.01</v>
      </c>
      <c r="C197" s="17">
        <v>3.26</v>
      </c>
      <c r="D197" s="17">
        <v>13.32</v>
      </c>
      <c r="E197" s="17">
        <v>14.15</v>
      </c>
      <c r="F197" s="4">
        <v>0.24</v>
      </c>
      <c r="G197" s="4">
        <v>5.19</v>
      </c>
      <c r="H197" s="17">
        <v>9.7899999999999991</v>
      </c>
      <c r="I197" s="4">
        <v>2.82</v>
      </c>
      <c r="J197" s="4">
        <v>0.65</v>
      </c>
      <c r="K197" s="4">
        <v>0.44</v>
      </c>
      <c r="L197" s="3">
        <v>122.7</v>
      </c>
      <c r="M197" s="3">
        <v>66</v>
      </c>
      <c r="N197" s="3">
        <v>25</v>
      </c>
      <c r="O197" s="3">
        <v>115</v>
      </c>
      <c r="P197" s="3">
        <v>16</v>
      </c>
      <c r="Q197" s="3">
        <v>42.2</v>
      </c>
      <c r="R197" s="3">
        <v>249</v>
      </c>
      <c r="S197" s="3">
        <v>373</v>
      </c>
      <c r="T197" s="3">
        <v>37.1</v>
      </c>
      <c r="U197" s="3">
        <v>116</v>
      </c>
      <c r="V197" s="3">
        <v>182</v>
      </c>
      <c r="W197" s="3"/>
    </row>
    <row r="198" spans="1:23" x14ac:dyDescent="0.2">
      <c r="A198" s="3" t="s">
        <v>349</v>
      </c>
      <c r="B198" s="17">
        <v>50.4</v>
      </c>
      <c r="C198" s="17">
        <v>2.87</v>
      </c>
      <c r="D198" s="17">
        <v>13.85</v>
      </c>
      <c r="E198" s="17">
        <v>13.83</v>
      </c>
      <c r="F198" s="4">
        <v>0.23</v>
      </c>
      <c r="G198" s="4">
        <v>5.23</v>
      </c>
      <c r="H198" s="17">
        <v>9.6300000000000008</v>
      </c>
      <c r="I198" s="4">
        <v>2.89</v>
      </c>
      <c r="J198" s="4">
        <v>0.6</v>
      </c>
      <c r="K198" s="4">
        <v>0.34</v>
      </c>
      <c r="L198" s="3">
        <v>129.4</v>
      </c>
      <c r="M198" s="3">
        <v>59</v>
      </c>
      <c r="N198" s="3">
        <v>21</v>
      </c>
      <c r="O198" s="3">
        <v>177</v>
      </c>
      <c r="P198" s="3">
        <v>11</v>
      </c>
      <c r="Q198" s="3">
        <v>40.299999999999997</v>
      </c>
      <c r="R198" s="3">
        <v>229</v>
      </c>
      <c r="S198" s="3">
        <v>379</v>
      </c>
      <c r="T198" s="3">
        <v>37.799999999999997</v>
      </c>
      <c r="U198" s="3">
        <v>90</v>
      </c>
      <c r="V198" s="3">
        <v>183</v>
      </c>
      <c r="W198" s="3"/>
    </row>
    <row r="199" spans="1:23" x14ac:dyDescent="0.2">
      <c r="A199" s="3" t="s">
        <v>350</v>
      </c>
      <c r="B199" s="17">
        <v>49.66</v>
      </c>
      <c r="C199" s="17">
        <v>3.12</v>
      </c>
      <c r="D199" s="17">
        <v>13.32</v>
      </c>
      <c r="E199" s="17">
        <v>14.43</v>
      </c>
      <c r="F199" s="4">
        <v>0.23</v>
      </c>
      <c r="G199" s="4">
        <v>5.42</v>
      </c>
      <c r="H199" s="17">
        <v>9.9499999999999993</v>
      </c>
      <c r="I199" s="4">
        <v>2.74</v>
      </c>
      <c r="J199" s="4">
        <v>0.61</v>
      </c>
      <c r="K199" s="4">
        <v>0.39</v>
      </c>
      <c r="L199" s="3">
        <v>123.8</v>
      </c>
      <c r="M199" s="3">
        <v>64</v>
      </c>
      <c r="N199" s="3">
        <v>38</v>
      </c>
      <c r="O199" s="3">
        <v>117</v>
      </c>
      <c r="P199" s="3">
        <v>35</v>
      </c>
      <c r="Q199" s="3">
        <v>42.4</v>
      </c>
      <c r="R199" s="3">
        <v>226</v>
      </c>
      <c r="S199" s="3">
        <v>418</v>
      </c>
      <c r="T199" s="3">
        <v>38.4</v>
      </c>
      <c r="U199" s="3">
        <v>119</v>
      </c>
      <c r="V199" s="3">
        <v>174</v>
      </c>
      <c r="W199" s="3"/>
    </row>
    <row r="200" spans="1:23" x14ac:dyDescent="0.2">
      <c r="A200" s="3" t="s">
        <v>351</v>
      </c>
      <c r="B200" s="17">
        <v>50.89</v>
      </c>
      <c r="C200" s="17">
        <v>2.75</v>
      </c>
      <c r="D200" s="17">
        <v>13.75</v>
      </c>
      <c r="E200" s="17">
        <v>13.45</v>
      </c>
      <c r="F200" s="4">
        <v>0.22</v>
      </c>
      <c r="G200" s="4">
        <v>5.14</v>
      </c>
      <c r="H200" s="17">
        <v>9.9700000000000006</v>
      </c>
      <c r="I200" s="4">
        <v>2.77</v>
      </c>
      <c r="J200" s="4">
        <v>0.61</v>
      </c>
      <c r="K200" s="4">
        <v>0.32</v>
      </c>
      <c r="L200" s="3">
        <v>126.3</v>
      </c>
      <c r="M200" s="3">
        <v>67</v>
      </c>
      <c r="N200" s="3">
        <v>15</v>
      </c>
      <c r="O200" s="3">
        <v>147</v>
      </c>
      <c r="P200" s="3">
        <v>24</v>
      </c>
      <c r="Q200" s="3">
        <v>41.2</v>
      </c>
      <c r="R200" s="3">
        <v>242</v>
      </c>
      <c r="S200" s="3">
        <v>388</v>
      </c>
      <c r="T200" s="3">
        <v>34.299999999999997</v>
      </c>
      <c r="U200" s="3">
        <v>111</v>
      </c>
      <c r="V200" s="3">
        <v>165</v>
      </c>
      <c r="W200" s="3"/>
    </row>
    <row r="201" spans="1:23" x14ac:dyDescent="0.2">
      <c r="A201" s="3" t="s">
        <v>352</v>
      </c>
      <c r="B201" s="17">
        <v>49.69</v>
      </c>
      <c r="C201" s="17">
        <v>3.1</v>
      </c>
      <c r="D201" s="17">
        <v>13.22</v>
      </c>
      <c r="E201" s="17">
        <v>13.76</v>
      </c>
      <c r="F201" s="4">
        <v>0.22</v>
      </c>
      <c r="G201" s="4">
        <v>5.81</v>
      </c>
      <c r="H201" s="17">
        <v>10.36</v>
      </c>
      <c r="I201" s="4">
        <v>2.74</v>
      </c>
      <c r="J201" s="4">
        <v>0.61</v>
      </c>
      <c r="K201" s="4">
        <v>0.35</v>
      </c>
      <c r="L201" s="3">
        <v>117.2</v>
      </c>
      <c r="M201" s="3">
        <v>67</v>
      </c>
      <c r="N201" s="3">
        <v>47</v>
      </c>
      <c r="O201" s="3">
        <v>120</v>
      </c>
      <c r="P201" s="3">
        <v>28</v>
      </c>
      <c r="Q201" s="3">
        <v>42.3</v>
      </c>
      <c r="R201" s="3">
        <v>227</v>
      </c>
      <c r="S201" s="3">
        <v>407</v>
      </c>
      <c r="T201" s="3">
        <v>34.4</v>
      </c>
      <c r="U201" s="3">
        <v>115</v>
      </c>
      <c r="V201" s="3">
        <v>160</v>
      </c>
      <c r="W201" s="3"/>
    </row>
    <row r="202" spans="1:23" x14ac:dyDescent="0.2">
      <c r="A202" s="3" t="s">
        <v>353</v>
      </c>
      <c r="B202" s="17">
        <v>48.63</v>
      </c>
      <c r="C202" s="17">
        <v>2.9</v>
      </c>
      <c r="D202" s="17">
        <v>13.58</v>
      </c>
      <c r="E202" s="17">
        <v>13.78</v>
      </c>
      <c r="F202" s="4">
        <v>0.23</v>
      </c>
      <c r="G202" s="4">
        <v>6.31</v>
      </c>
      <c r="H202" s="17">
        <v>10.66</v>
      </c>
      <c r="I202" s="4">
        <v>2.89</v>
      </c>
      <c r="J202" s="4">
        <v>0.54</v>
      </c>
      <c r="K202" s="4">
        <v>0.36</v>
      </c>
      <c r="L202" s="3">
        <v>115.2</v>
      </c>
      <c r="M202" s="3">
        <v>66</v>
      </c>
      <c r="N202" s="3">
        <v>36</v>
      </c>
      <c r="O202" s="3">
        <v>117</v>
      </c>
      <c r="P202" s="3">
        <v>39</v>
      </c>
      <c r="Q202" s="3">
        <v>42.6</v>
      </c>
      <c r="R202" s="3">
        <v>232</v>
      </c>
      <c r="S202" s="3">
        <v>382</v>
      </c>
      <c r="T202" s="3">
        <v>35.6</v>
      </c>
      <c r="U202" s="3">
        <v>89</v>
      </c>
      <c r="V202" s="3">
        <v>168</v>
      </c>
      <c r="W202" s="3"/>
    </row>
    <row r="203" spans="1:23" x14ac:dyDescent="0.2">
      <c r="A203" s="3" t="s">
        <v>354</v>
      </c>
      <c r="B203" s="17">
        <v>50.47</v>
      </c>
      <c r="C203" s="17">
        <v>2.9</v>
      </c>
      <c r="D203" s="17">
        <v>13.61</v>
      </c>
      <c r="E203" s="17">
        <v>14.34</v>
      </c>
      <c r="F203" s="4">
        <v>0.24</v>
      </c>
      <c r="G203" s="4">
        <v>4.97</v>
      </c>
      <c r="H203" s="17">
        <v>9.52</v>
      </c>
      <c r="I203" s="4">
        <v>2.86</v>
      </c>
      <c r="J203" s="4">
        <v>0.6</v>
      </c>
      <c r="K203" s="4">
        <v>0.36</v>
      </c>
      <c r="L203" s="3">
        <v>123</v>
      </c>
      <c r="M203" s="3">
        <v>63</v>
      </c>
      <c r="N203" s="3">
        <v>24</v>
      </c>
      <c r="O203" s="3">
        <v>123</v>
      </c>
      <c r="P203" s="3">
        <v>17</v>
      </c>
      <c r="Q203" s="3">
        <v>40.200000000000003</v>
      </c>
      <c r="R203" s="3">
        <v>223</v>
      </c>
      <c r="S203" s="3">
        <v>389</v>
      </c>
      <c r="T203" s="3">
        <v>37.1</v>
      </c>
      <c r="U203" s="3">
        <v>118</v>
      </c>
      <c r="V203" s="3">
        <v>174</v>
      </c>
      <c r="W203" s="3"/>
    </row>
    <row r="204" spans="1:23" x14ac:dyDescent="0.2">
      <c r="A204" s="3" t="s">
        <v>355</v>
      </c>
      <c r="B204" s="17">
        <v>48.49</v>
      </c>
      <c r="C204" s="17">
        <v>2.87</v>
      </c>
      <c r="D204" s="17">
        <v>14.24</v>
      </c>
      <c r="E204" s="17">
        <v>13.23</v>
      </c>
      <c r="F204" s="4">
        <v>0.21</v>
      </c>
      <c r="G204" s="4">
        <v>6.1</v>
      </c>
      <c r="H204" s="17">
        <v>11.17</v>
      </c>
      <c r="I204" s="4">
        <v>2.63</v>
      </c>
      <c r="J204" s="4">
        <v>0.57999999999999996</v>
      </c>
      <c r="K204" s="4">
        <v>0.33</v>
      </c>
      <c r="L204" s="3">
        <v>120.2</v>
      </c>
      <c r="M204" s="3">
        <v>64</v>
      </c>
      <c r="N204" s="3">
        <v>107</v>
      </c>
      <c r="O204" s="3">
        <v>119</v>
      </c>
      <c r="P204" s="3">
        <v>47</v>
      </c>
      <c r="Q204" s="3">
        <v>40.200000000000003</v>
      </c>
      <c r="R204" s="3">
        <v>245</v>
      </c>
      <c r="S204" s="3">
        <v>386</v>
      </c>
      <c r="T204" s="3">
        <v>33.9</v>
      </c>
      <c r="U204" s="3">
        <v>113</v>
      </c>
      <c r="V204" s="3">
        <v>157</v>
      </c>
      <c r="W204" s="3"/>
    </row>
    <row r="205" spans="1:23" x14ac:dyDescent="0.2">
      <c r="A205" s="3" t="s">
        <v>356</v>
      </c>
      <c r="B205" s="17">
        <v>49.78</v>
      </c>
      <c r="C205" s="17">
        <v>2.4900000000000002</v>
      </c>
      <c r="D205" s="17">
        <v>14.44</v>
      </c>
      <c r="E205" s="17">
        <v>11.95</v>
      </c>
      <c r="F205" s="4">
        <v>0.19</v>
      </c>
      <c r="G205" s="4">
        <v>6.15</v>
      </c>
      <c r="H205" s="17">
        <v>11.61</v>
      </c>
      <c r="I205" s="4">
        <v>2.46</v>
      </c>
      <c r="J205" s="4">
        <v>0.48</v>
      </c>
      <c r="K205" s="4">
        <v>0.3</v>
      </c>
      <c r="L205" s="3">
        <v>97.4</v>
      </c>
      <c r="M205" s="3">
        <v>61</v>
      </c>
      <c r="N205" s="3">
        <v>115</v>
      </c>
      <c r="O205" s="3">
        <v>105</v>
      </c>
      <c r="P205" s="3">
        <v>53</v>
      </c>
      <c r="Q205" s="3">
        <v>40.6</v>
      </c>
      <c r="R205" s="3">
        <v>235</v>
      </c>
      <c r="S205" s="3">
        <v>363</v>
      </c>
      <c r="T205" s="3">
        <v>28</v>
      </c>
      <c r="U205" s="3">
        <v>102</v>
      </c>
      <c r="V205" s="3">
        <v>130</v>
      </c>
      <c r="W205" s="3"/>
    </row>
    <row r="206" spans="1:23" x14ac:dyDescent="0.2">
      <c r="A206" s="3" t="s">
        <v>357</v>
      </c>
      <c r="B206" s="17">
        <v>49.44</v>
      </c>
      <c r="C206" s="17">
        <v>3.22</v>
      </c>
      <c r="D206" s="17">
        <v>13.47</v>
      </c>
      <c r="E206" s="17">
        <v>14.02</v>
      </c>
      <c r="F206" s="4">
        <v>0.23</v>
      </c>
      <c r="G206" s="4">
        <v>5.43</v>
      </c>
      <c r="H206" s="17">
        <v>10.36</v>
      </c>
      <c r="I206" s="4">
        <v>2.69</v>
      </c>
      <c r="J206" s="4">
        <v>0.62</v>
      </c>
      <c r="K206" s="4">
        <v>0.38</v>
      </c>
      <c r="L206" s="3">
        <v>122.3</v>
      </c>
      <c r="M206" s="3">
        <v>62</v>
      </c>
      <c r="N206" s="3">
        <v>33</v>
      </c>
      <c r="O206" s="3">
        <v>108</v>
      </c>
      <c r="P206" s="3">
        <v>32</v>
      </c>
      <c r="Q206" s="3">
        <v>41.3</v>
      </c>
      <c r="R206" s="3">
        <v>224</v>
      </c>
      <c r="S206" s="3">
        <v>417</v>
      </c>
      <c r="T206" s="3">
        <v>38.299999999999997</v>
      </c>
      <c r="U206" s="3">
        <v>116</v>
      </c>
      <c r="V206" s="3">
        <v>180</v>
      </c>
      <c r="W206" s="3"/>
    </row>
    <row r="207" spans="1:23" x14ac:dyDescent="0.2">
      <c r="A207" s="3" t="s">
        <v>358</v>
      </c>
      <c r="B207" s="17">
        <v>48.85</v>
      </c>
      <c r="C207" s="17">
        <v>2.66</v>
      </c>
      <c r="D207" s="17">
        <v>14.06</v>
      </c>
      <c r="E207" s="17">
        <v>12.82</v>
      </c>
      <c r="F207" s="4">
        <v>0.22</v>
      </c>
      <c r="G207" s="4">
        <v>6.41</v>
      </c>
      <c r="H207" s="17">
        <v>11.31</v>
      </c>
      <c r="I207" s="4">
        <v>2.73</v>
      </c>
      <c r="J207" s="4">
        <v>0.53</v>
      </c>
      <c r="K207" s="4">
        <v>0.28000000000000003</v>
      </c>
      <c r="L207" s="3">
        <v>110.1</v>
      </c>
      <c r="M207" s="3">
        <v>62</v>
      </c>
      <c r="N207" s="3">
        <v>73</v>
      </c>
      <c r="O207" s="3">
        <v>123</v>
      </c>
      <c r="P207" s="3">
        <v>43</v>
      </c>
      <c r="Q207" s="3">
        <v>43.4</v>
      </c>
      <c r="R207" s="3">
        <v>237</v>
      </c>
      <c r="S207" s="3">
        <v>381</v>
      </c>
      <c r="T207" s="3">
        <v>31.6</v>
      </c>
      <c r="U207" s="3">
        <v>106</v>
      </c>
      <c r="V207" s="3">
        <v>142</v>
      </c>
      <c r="W207" s="3"/>
    </row>
    <row r="208" spans="1:23" x14ac:dyDescent="0.2">
      <c r="A208" s="3" t="s">
        <v>359</v>
      </c>
      <c r="B208" s="17">
        <v>50.05</v>
      </c>
      <c r="C208" s="17">
        <v>3.44</v>
      </c>
      <c r="D208" s="17">
        <v>12.97</v>
      </c>
      <c r="E208" s="17">
        <v>14.76</v>
      </c>
      <c r="F208" s="4">
        <v>0.23</v>
      </c>
      <c r="G208" s="4">
        <v>4.8499999999999996</v>
      </c>
      <c r="H208" s="17">
        <v>9.67</v>
      </c>
      <c r="I208" s="4">
        <v>2.84</v>
      </c>
      <c r="J208" s="4">
        <v>0.65</v>
      </c>
      <c r="K208" s="4">
        <v>0.4</v>
      </c>
      <c r="L208" s="3">
        <v>125.8</v>
      </c>
      <c r="M208" s="3">
        <v>71</v>
      </c>
      <c r="N208" s="3">
        <v>13</v>
      </c>
      <c r="O208" s="3">
        <v>112</v>
      </c>
      <c r="P208" s="3">
        <v>18</v>
      </c>
      <c r="Q208" s="3">
        <v>39.6</v>
      </c>
      <c r="R208" s="3">
        <v>229</v>
      </c>
      <c r="S208" s="3">
        <v>451</v>
      </c>
      <c r="T208" s="3">
        <v>41.7</v>
      </c>
      <c r="U208" s="3">
        <v>133</v>
      </c>
      <c r="V208" s="3">
        <v>185</v>
      </c>
      <c r="W208" s="3"/>
    </row>
    <row r="209" spans="1:23" x14ac:dyDescent="0.2">
      <c r="A209" s="3" t="s">
        <v>360</v>
      </c>
      <c r="B209" s="17">
        <v>49.21</v>
      </c>
      <c r="C209" s="17">
        <v>3.08</v>
      </c>
      <c r="D209" s="17">
        <v>14.36</v>
      </c>
      <c r="E209" s="17">
        <v>13.56</v>
      </c>
      <c r="F209" s="4">
        <v>0.22</v>
      </c>
      <c r="G209" s="4">
        <v>5.25</v>
      </c>
      <c r="H209" s="17">
        <v>10.4</v>
      </c>
      <c r="I209" s="4">
        <v>2.83</v>
      </c>
      <c r="J209" s="4">
        <v>0.62</v>
      </c>
      <c r="K209" s="4">
        <v>0.34</v>
      </c>
      <c r="L209" s="3">
        <v>123.7</v>
      </c>
      <c r="M209" s="3">
        <v>62</v>
      </c>
      <c r="N209" s="3">
        <v>38</v>
      </c>
      <c r="O209" s="3">
        <v>98</v>
      </c>
      <c r="P209" s="3">
        <v>27</v>
      </c>
      <c r="Q209" s="3">
        <v>40.200000000000003</v>
      </c>
      <c r="R209" s="3">
        <v>233</v>
      </c>
      <c r="S209" s="3">
        <v>403</v>
      </c>
      <c r="T209" s="3">
        <v>37.700000000000003</v>
      </c>
      <c r="U209" s="3">
        <v>115</v>
      </c>
      <c r="V209" s="3">
        <v>174</v>
      </c>
      <c r="W209" s="3"/>
    </row>
    <row r="210" spans="1:23" x14ac:dyDescent="0.2">
      <c r="A210" s="3" t="s">
        <v>361</v>
      </c>
      <c r="B210" s="17">
        <v>50.03</v>
      </c>
      <c r="C210" s="17">
        <v>3.3</v>
      </c>
      <c r="D210" s="17">
        <v>13.8</v>
      </c>
      <c r="E210" s="17">
        <v>13.74</v>
      </c>
      <c r="F210" s="4">
        <v>0.22</v>
      </c>
      <c r="G210" s="4">
        <v>4.58</v>
      </c>
      <c r="H210" s="17">
        <v>10.41</v>
      </c>
      <c r="I210" s="4">
        <v>2.77</v>
      </c>
      <c r="J210" s="4">
        <v>0.63</v>
      </c>
      <c r="K210" s="4">
        <v>0.4</v>
      </c>
      <c r="L210" s="3">
        <v>123.5</v>
      </c>
      <c r="M210" s="3">
        <v>60</v>
      </c>
      <c r="N210" s="3">
        <v>36</v>
      </c>
      <c r="O210" s="3">
        <v>104</v>
      </c>
      <c r="P210" s="3">
        <v>50</v>
      </c>
      <c r="Q210" s="3">
        <v>39.1</v>
      </c>
      <c r="R210" s="3">
        <v>224</v>
      </c>
      <c r="S210" s="3">
        <v>428</v>
      </c>
      <c r="T210" s="3">
        <v>38.4</v>
      </c>
      <c r="U210" s="3">
        <v>119</v>
      </c>
      <c r="V210" s="3">
        <v>181</v>
      </c>
      <c r="W210" s="3"/>
    </row>
    <row r="211" spans="1:23" x14ac:dyDescent="0.2">
      <c r="A211" s="3" t="s">
        <v>362</v>
      </c>
      <c r="B211" s="17">
        <v>49.04</v>
      </c>
      <c r="C211" s="17">
        <v>1.91</v>
      </c>
      <c r="D211" s="17">
        <v>15.24</v>
      </c>
      <c r="E211" s="17">
        <v>11.09</v>
      </c>
      <c r="F211" s="4">
        <v>0.18</v>
      </c>
      <c r="G211" s="4">
        <v>7.1</v>
      </c>
      <c r="H211" s="17">
        <v>12.42</v>
      </c>
      <c r="I211" s="4">
        <v>2.29</v>
      </c>
      <c r="J211" s="4">
        <v>0.36</v>
      </c>
      <c r="K211" s="4">
        <v>0.22</v>
      </c>
      <c r="L211" s="3">
        <v>79.099999999999994</v>
      </c>
      <c r="M211" s="3">
        <v>58</v>
      </c>
      <c r="N211" s="3">
        <v>192</v>
      </c>
      <c r="O211" s="3">
        <v>126</v>
      </c>
      <c r="P211" s="3">
        <v>72</v>
      </c>
      <c r="Q211" s="3">
        <v>42.3</v>
      </c>
      <c r="R211" s="3">
        <v>219</v>
      </c>
      <c r="S211" s="3">
        <v>314</v>
      </c>
      <c r="T211" s="3">
        <v>23.5</v>
      </c>
      <c r="U211" s="3">
        <v>88</v>
      </c>
      <c r="V211" s="3">
        <v>103</v>
      </c>
      <c r="W211" s="3"/>
    </row>
    <row r="212" spans="1:23" x14ac:dyDescent="0.2">
      <c r="A212" s="3" t="s">
        <v>363</v>
      </c>
      <c r="B212" s="17">
        <v>50.96</v>
      </c>
      <c r="C212" s="17">
        <v>3.77</v>
      </c>
      <c r="D212" s="17">
        <v>13.23</v>
      </c>
      <c r="E212" s="17">
        <v>13.79</v>
      </c>
      <c r="F212" s="4">
        <v>0.24</v>
      </c>
      <c r="G212" s="4">
        <v>4.71</v>
      </c>
      <c r="H212" s="17">
        <v>9.14</v>
      </c>
      <c r="I212" s="4">
        <v>2.85</v>
      </c>
      <c r="J212" s="4">
        <v>0.7</v>
      </c>
      <c r="K212" s="4">
        <v>0.47</v>
      </c>
      <c r="L212" s="3">
        <v>136.4</v>
      </c>
      <c r="M212" s="3">
        <v>61</v>
      </c>
      <c r="N212" s="3">
        <v>13</v>
      </c>
      <c r="O212" s="3">
        <v>58</v>
      </c>
      <c r="P212" s="3">
        <v>15</v>
      </c>
      <c r="Q212" s="3">
        <v>36.299999999999997</v>
      </c>
      <c r="R212" s="3">
        <v>248</v>
      </c>
      <c r="S212" s="3">
        <v>367</v>
      </c>
      <c r="T212" s="3">
        <v>42.6</v>
      </c>
      <c r="U212" s="3">
        <v>130</v>
      </c>
      <c r="V212" s="3">
        <v>218</v>
      </c>
      <c r="W212" s="3"/>
    </row>
    <row r="213" spans="1:23" x14ac:dyDescent="0.2">
      <c r="A213" s="3" t="s">
        <v>364</v>
      </c>
      <c r="B213" s="17">
        <v>54.6</v>
      </c>
      <c r="C213" s="17">
        <v>3.3</v>
      </c>
      <c r="D213" s="17">
        <v>14.27</v>
      </c>
      <c r="E213" s="17">
        <v>16.02</v>
      </c>
      <c r="F213" s="4">
        <v>0.27</v>
      </c>
      <c r="G213" s="4">
        <v>2.88</v>
      </c>
      <c r="H213" s="17">
        <v>5.49</v>
      </c>
      <c r="I213" s="4">
        <v>1.45</v>
      </c>
      <c r="J213" s="4">
        <v>0.5</v>
      </c>
      <c r="K213" s="4">
        <v>1.1100000000000001</v>
      </c>
      <c r="L213" s="3">
        <v>215</v>
      </c>
      <c r="M213" s="3">
        <v>58</v>
      </c>
      <c r="N213" s="3">
        <v>14</v>
      </c>
      <c r="O213" s="3">
        <v>37</v>
      </c>
      <c r="P213" s="3">
        <v>1</v>
      </c>
      <c r="Q213" s="3">
        <v>36.799999999999997</v>
      </c>
      <c r="R213" s="3">
        <v>228</v>
      </c>
      <c r="S213" s="3">
        <v>191</v>
      </c>
      <c r="T213" s="3">
        <v>64.8</v>
      </c>
      <c r="U213" s="3">
        <v>131</v>
      </c>
      <c r="V213" s="3">
        <v>311</v>
      </c>
      <c r="W213" s="3"/>
    </row>
    <row r="214" spans="1:23" x14ac:dyDescent="0.2">
      <c r="A214" s="3" t="s">
        <v>365</v>
      </c>
      <c r="B214" s="17">
        <v>50.42</v>
      </c>
      <c r="C214" s="17">
        <v>3.27</v>
      </c>
      <c r="D214" s="17">
        <v>13.94</v>
      </c>
      <c r="E214" s="17">
        <v>15.69</v>
      </c>
      <c r="F214" s="4">
        <v>0.25</v>
      </c>
      <c r="G214" s="4">
        <v>4.84</v>
      </c>
      <c r="H214" s="17">
        <v>8.41</v>
      </c>
      <c r="I214" s="4">
        <v>2.12</v>
      </c>
      <c r="J214" s="4">
        <v>0.45</v>
      </c>
      <c r="K214" s="4">
        <v>0.48</v>
      </c>
      <c r="L214" s="3">
        <v>126.2</v>
      </c>
      <c r="M214" s="3">
        <v>71</v>
      </c>
      <c r="N214" s="3">
        <v>41</v>
      </c>
      <c r="O214" s="3">
        <v>130</v>
      </c>
      <c r="P214" s="3">
        <v>28</v>
      </c>
      <c r="Q214" s="3">
        <v>42.6</v>
      </c>
      <c r="R214" s="3">
        <v>224</v>
      </c>
      <c r="S214" s="3">
        <v>310</v>
      </c>
      <c r="T214" s="3">
        <v>40</v>
      </c>
      <c r="U214" s="3">
        <v>101</v>
      </c>
      <c r="V214" s="3">
        <v>200</v>
      </c>
      <c r="W214" s="3"/>
    </row>
    <row r="215" spans="1:23" x14ac:dyDescent="0.2">
      <c r="A215" s="3" t="s">
        <v>366</v>
      </c>
      <c r="B215" s="17">
        <v>51.93</v>
      </c>
      <c r="C215" s="17">
        <v>4.03</v>
      </c>
      <c r="D215" s="17">
        <v>14.92</v>
      </c>
      <c r="E215" s="17">
        <v>16.87</v>
      </c>
      <c r="F215" s="4">
        <v>0.31</v>
      </c>
      <c r="G215" s="4">
        <v>3.37</v>
      </c>
      <c r="H215" s="17">
        <v>5.9</v>
      </c>
      <c r="I215" s="4">
        <v>1.48</v>
      </c>
      <c r="J215" s="4">
        <v>0.43</v>
      </c>
      <c r="K215" s="4">
        <v>0.62</v>
      </c>
      <c r="L215" s="3">
        <v>168</v>
      </c>
      <c r="M215" s="3">
        <v>81</v>
      </c>
      <c r="N215" s="3">
        <v>22</v>
      </c>
      <c r="O215" s="3">
        <v>74</v>
      </c>
      <c r="P215" s="3">
        <v>7</v>
      </c>
      <c r="Q215" s="3">
        <v>46.1</v>
      </c>
      <c r="R215" s="3">
        <v>224</v>
      </c>
      <c r="S215" s="3">
        <v>327</v>
      </c>
      <c r="T215" s="3">
        <v>48.6</v>
      </c>
      <c r="U215" s="3">
        <v>128</v>
      </c>
      <c r="V215" s="3">
        <v>257</v>
      </c>
      <c r="W215" s="3"/>
    </row>
    <row r="216" spans="1:23" x14ac:dyDescent="0.2">
      <c r="A216" s="3" t="s">
        <v>367</v>
      </c>
      <c r="B216" s="17">
        <v>51.58</v>
      </c>
      <c r="C216" s="17">
        <v>3.28</v>
      </c>
      <c r="D216" s="17">
        <v>16.05</v>
      </c>
      <c r="E216" s="17">
        <v>15.62</v>
      </c>
      <c r="F216" s="4">
        <v>0.24</v>
      </c>
      <c r="G216" s="4">
        <v>4.26</v>
      </c>
      <c r="H216" s="17">
        <v>6.22</v>
      </c>
      <c r="I216" s="4">
        <v>1.7</v>
      </c>
      <c r="J216" s="4">
        <v>0.44</v>
      </c>
      <c r="K216" s="4">
        <v>0.49</v>
      </c>
      <c r="L216" s="3">
        <v>140.19999999999999</v>
      </c>
      <c r="M216" s="3">
        <v>88</v>
      </c>
      <c r="N216" s="3">
        <v>27</v>
      </c>
      <c r="O216" s="3">
        <v>136</v>
      </c>
      <c r="P216" s="3">
        <v>39</v>
      </c>
      <c r="Q216" s="3">
        <v>43.8</v>
      </c>
      <c r="R216" s="3">
        <v>201</v>
      </c>
      <c r="S216" s="3">
        <v>270</v>
      </c>
      <c r="T216" s="3">
        <v>59.4</v>
      </c>
      <c r="U216" s="3">
        <v>129</v>
      </c>
      <c r="V216" s="3">
        <v>197</v>
      </c>
      <c r="W216" s="3"/>
    </row>
    <row r="217" spans="1:23" x14ac:dyDescent="0.2">
      <c r="A217" s="3" t="s">
        <v>368</v>
      </c>
      <c r="B217" s="17">
        <v>50.49</v>
      </c>
      <c r="C217" s="17">
        <v>3.18</v>
      </c>
      <c r="D217" s="17">
        <v>13.34</v>
      </c>
      <c r="E217" s="17">
        <v>14.23</v>
      </c>
      <c r="F217" s="4">
        <v>0.24</v>
      </c>
      <c r="G217" s="4">
        <v>4.88</v>
      </c>
      <c r="H217" s="17">
        <v>9.34</v>
      </c>
      <c r="I217" s="4">
        <v>3.01</v>
      </c>
      <c r="J217" s="4">
        <v>0.74</v>
      </c>
      <c r="K217" s="4">
        <v>0.42</v>
      </c>
      <c r="L217" s="3">
        <v>141.69999999999999</v>
      </c>
      <c r="M217" s="3">
        <v>65</v>
      </c>
      <c r="N217" s="3">
        <v>15</v>
      </c>
      <c r="O217" s="3">
        <v>117</v>
      </c>
      <c r="P217" s="3">
        <v>20</v>
      </c>
      <c r="Q217" s="3">
        <v>41</v>
      </c>
      <c r="R217" s="3">
        <v>253</v>
      </c>
      <c r="S217" s="3">
        <v>390</v>
      </c>
      <c r="T217" s="3">
        <v>39.799999999999997</v>
      </c>
      <c r="U217" s="3">
        <v>121</v>
      </c>
      <c r="V217" s="3">
        <v>201</v>
      </c>
      <c r="W217" s="3"/>
    </row>
    <row r="218" spans="1:23" x14ac:dyDescent="0.2">
      <c r="A218" s="3" t="s">
        <v>369</v>
      </c>
      <c r="B218" s="17">
        <v>52.25</v>
      </c>
      <c r="C218" s="17">
        <v>3.73</v>
      </c>
      <c r="D218" s="17">
        <v>13.56</v>
      </c>
      <c r="E218" s="17">
        <v>14.86</v>
      </c>
      <c r="F218" s="4">
        <v>0.24</v>
      </c>
      <c r="G218" s="4">
        <v>3.87</v>
      </c>
      <c r="H218" s="17">
        <v>7.99</v>
      </c>
      <c r="I218" s="4">
        <v>2.16</v>
      </c>
      <c r="J218" s="4">
        <v>0.69</v>
      </c>
      <c r="K218" s="4">
        <v>0.53</v>
      </c>
      <c r="L218" s="3">
        <v>146.69999999999999</v>
      </c>
      <c r="M218" s="3">
        <v>64</v>
      </c>
      <c r="N218" s="3">
        <v>18</v>
      </c>
      <c r="O218" s="3">
        <v>58</v>
      </c>
      <c r="P218" s="3">
        <v>7</v>
      </c>
      <c r="Q218" s="3">
        <v>39.200000000000003</v>
      </c>
      <c r="R218" s="3">
        <v>252</v>
      </c>
      <c r="S218" s="3">
        <v>301</v>
      </c>
      <c r="T218" s="3">
        <v>42.1</v>
      </c>
      <c r="U218" s="3">
        <v>111</v>
      </c>
      <c r="V218" s="3">
        <v>236</v>
      </c>
      <c r="W218" s="3"/>
    </row>
    <row r="219" spans="1:23" x14ac:dyDescent="0.2">
      <c r="A219" s="3" t="s">
        <v>370</v>
      </c>
      <c r="B219" s="17">
        <v>48.01</v>
      </c>
      <c r="C219" s="17">
        <v>3.22</v>
      </c>
      <c r="D219" s="17">
        <v>13.4</v>
      </c>
      <c r="E219" s="17">
        <v>16.64</v>
      </c>
      <c r="F219" s="4">
        <v>0.27</v>
      </c>
      <c r="G219" s="4">
        <v>5.32</v>
      </c>
      <c r="H219" s="17">
        <v>9.69</v>
      </c>
      <c r="I219" s="4">
        <v>2.3199999999999998</v>
      </c>
      <c r="J219" s="4">
        <v>0.57999999999999996</v>
      </c>
      <c r="K219" s="4">
        <v>0.39</v>
      </c>
      <c r="L219" s="3">
        <v>136.30000000000001</v>
      </c>
      <c r="M219" s="3">
        <v>69</v>
      </c>
      <c r="N219" s="3">
        <v>28</v>
      </c>
      <c r="O219" s="3">
        <v>139</v>
      </c>
      <c r="P219" s="3">
        <v>36</v>
      </c>
      <c r="Q219" s="3">
        <v>42.6</v>
      </c>
      <c r="R219" s="3">
        <v>250</v>
      </c>
      <c r="S219" s="3">
        <v>360</v>
      </c>
      <c r="T219" s="3">
        <v>40</v>
      </c>
      <c r="U219" s="3">
        <v>117</v>
      </c>
      <c r="V219" s="3">
        <v>193</v>
      </c>
      <c r="W219" s="3"/>
    </row>
    <row r="220" spans="1:23" x14ac:dyDescent="0.2">
      <c r="A220" s="3" t="s">
        <v>371</v>
      </c>
      <c r="B220" s="17">
        <v>50.65</v>
      </c>
      <c r="C220" s="17">
        <v>3.58</v>
      </c>
      <c r="D220" s="17">
        <v>13.12</v>
      </c>
      <c r="E220" s="17">
        <v>14.65</v>
      </c>
      <c r="F220" s="4">
        <v>0.26</v>
      </c>
      <c r="G220" s="4">
        <v>4.32</v>
      </c>
      <c r="H220" s="17">
        <v>8.94</v>
      </c>
      <c r="I220" s="4">
        <v>3.02</v>
      </c>
      <c r="J220" s="4">
        <v>0.79</v>
      </c>
      <c r="K220" s="4">
        <v>0.54</v>
      </c>
      <c r="L220" s="3">
        <v>151.80000000000001</v>
      </c>
      <c r="M220" s="3">
        <v>65</v>
      </c>
      <c r="N220" s="3">
        <v>7</v>
      </c>
      <c r="O220" s="3">
        <v>43</v>
      </c>
      <c r="P220" s="3">
        <v>6</v>
      </c>
      <c r="Q220" s="3">
        <v>40.4</v>
      </c>
      <c r="R220" s="3">
        <v>262</v>
      </c>
      <c r="S220" s="3">
        <v>360</v>
      </c>
      <c r="T220" s="3">
        <v>42.6</v>
      </c>
      <c r="U220" s="3">
        <v>132</v>
      </c>
      <c r="V220" s="3">
        <v>213</v>
      </c>
      <c r="W220" s="3"/>
    </row>
    <row r="221" spans="1:23" x14ac:dyDescent="0.2">
      <c r="A221" s="3" t="s">
        <v>372</v>
      </c>
      <c r="B221" s="17">
        <v>49.43</v>
      </c>
      <c r="C221" s="17">
        <v>3</v>
      </c>
      <c r="D221" s="17">
        <v>13.15</v>
      </c>
      <c r="E221" s="17">
        <v>15.05</v>
      </c>
      <c r="F221" s="4">
        <v>0.25</v>
      </c>
      <c r="G221" s="4">
        <v>5.34</v>
      </c>
      <c r="H221" s="17">
        <v>10.11</v>
      </c>
      <c r="I221" s="4">
        <v>2.58</v>
      </c>
      <c r="J221" s="4">
        <v>0.55000000000000004</v>
      </c>
      <c r="K221" s="4">
        <v>0.42</v>
      </c>
      <c r="L221" s="3">
        <v>116.2</v>
      </c>
      <c r="M221" s="3">
        <v>71</v>
      </c>
      <c r="N221" s="3">
        <v>29</v>
      </c>
      <c r="O221" s="3">
        <v>137</v>
      </c>
      <c r="P221" s="3">
        <v>13</v>
      </c>
      <c r="Q221" s="3">
        <v>41.5</v>
      </c>
      <c r="R221" s="3">
        <v>216</v>
      </c>
      <c r="S221" s="3">
        <v>389</v>
      </c>
      <c r="T221" s="3">
        <v>38.9</v>
      </c>
      <c r="U221" s="3">
        <v>95</v>
      </c>
      <c r="V221" s="3">
        <v>176</v>
      </c>
      <c r="W221" s="3"/>
    </row>
    <row r="222" spans="1:23" x14ac:dyDescent="0.2">
      <c r="A222" s="7" t="s">
        <v>373</v>
      </c>
      <c r="B222" s="24">
        <v>49.95</v>
      </c>
      <c r="C222" s="24">
        <v>3.25</v>
      </c>
      <c r="D222" s="24">
        <v>13.26</v>
      </c>
      <c r="E222" s="24">
        <v>15.21</v>
      </c>
      <c r="F222" s="8">
        <v>0.26</v>
      </c>
      <c r="G222" s="8">
        <v>4.93</v>
      </c>
      <c r="H222" s="24">
        <v>9.57</v>
      </c>
      <c r="I222" s="8">
        <v>2.36</v>
      </c>
      <c r="J222" s="8">
        <v>0.55000000000000004</v>
      </c>
      <c r="K222" s="8">
        <v>0.53</v>
      </c>
      <c r="L222" s="7">
        <v>129.9</v>
      </c>
      <c r="M222" s="7">
        <v>64</v>
      </c>
      <c r="N222" s="7">
        <v>27</v>
      </c>
      <c r="O222" s="7">
        <v>123</v>
      </c>
      <c r="P222" s="7">
        <v>24</v>
      </c>
      <c r="Q222" s="7">
        <v>41.5</v>
      </c>
      <c r="R222" s="7">
        <v>249</v>
      </c>
      <c r="S222" s="7">
        <v>336</v>
      </c>
      <c r="T222" s="7">
        <v>40</v>
      </c>
      <c r="U222" s="7">
        <v>104</v>
      </c>
      <c r="V222" s="7">
        <v>203</v>
      </c>
      <c r="W222" s="7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073C6F-5163-F147-BAEA-DC63D3BB83F6}">
  <dimension ref="A1:O74"/>
  <sheetViews>
    <sheetView workbookViewId="0"/>
  </sheetViews>
  <sheetFormatPr baseColWidth="10" defaultRowHeight="16" x14ac:dyDescent="0.2"/>
  <sheetData>
    <row r="1" spans="1:15" x14ac:dyDescent="0.2">
      <c r="A1" s="1" t="s">
        <v>1207</v>
      </c>
    </row>
    <row r="2" spans="1:15" x14ac:dyDescent="0.2">
      <c r="A2" s="2" t="s">
        <v>2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9</v>
      </c>
      <c r="H2" s="2" t="s">
        <v>10</v>
      </c>
      <c r="I2" s="2" t="s">
        <v>11</v>
      </c>
      <c r="J2" s="2" t="s">
        <v>12</v>
      </c>
      <c r="K2" s="2" t="s">
        <v>13</v>
      </c>
      <c r="L2" s="2" t="s">
        <v>14</v>
      </c>
      <c r="M2" s="2" t="s">
        <v>15</v>
      </c>
      <c r="N2" s="2" t="s">
        <v>16</v>
      </c>
      <c r="O2" s="2" t="s">
        <v>17</v>
      </c>
    </row>
    <row r="3" spans="1:15" x14ac:dyDescent="0.2">
      <c r="A3" s="3" t="s">
        <v>18</v>
      </c>
      <c r="B3" s="3" t="s">
        <v>19</v>
      </c>
      <c r="C3" s="3" t="s">
        <v>20</v>
      </c>
      <c r="D3" s="4">
        <v>52.948</v>
      </c>
      <c r="E3" s="4">
        <v>3.1240000000000001</v>
      </c>
      <c r="F3" s="4">
        <v>12.834</v>
      </c>
      <c r="G3" s="4">
        <v>13.31</v>
      </c>
      <c r="H3" s="4">
        <v>0.27779999999999999</v>
      </c>
      <c r="I3" s="4">
        <v>3.444</v>
      </c>
      <c r="J3" s="4">
        <v>7.4720000000000004</v>
      </c>
      <c r="K3" s="4">
        <v>3.2120000000000002</v>
      </c>
      <c r="L3" s="4">
        <v>1.0435000000000001</v>
      </c>
      <c r="M3" s="4">
        <v>0.60170193999999999</v>
      </c>
      <c r="N3" s="4">
        <v>98.619799999999998</v>
      </c>
      <c r="O3" s="3">
        <v>5</v>
      </c>
    </row>
    <row r="4" spans="1:15" x14ac:dyDescent="0.2">
      <c r="A4" s="3" t="s">
        <v>21</v>
      </c>
      <c r="B4" s="3" t="s">
        <v>19</v>
      </c>
      <c r="C4" s="3" t="s">
        <v>20</v>
      </c>
      <c r="D4" s="4">
        <v>49.68</v>
      </c>
      <c r="E4" s="4">
        <v>2.9775</v>
      </c>
      <c r="F4" s="4">
        <v>12.9825</v>
      </c>
      <c r="G4" s="4">
        <v>14.28</v>
      </c>
      <c r="H4" s="4">
        <v>0.2268</v>
      </c>
      <c r="I4" s="4">
        <v>4.4275000000000002</v>
      </c>
      <c r="J4" s="4">
        <v>9.4574999999999996</v>
      </c>
      <c r="K4" s="4">
        <v>2.9775</v>
      </c>
      <c r="L4" s="4">
        <v>0.67130000000000001</v>
      </c>
      <c r="M4" s="4">
        <v>0.36775765999999999</v>
      </c>
      <c r="N4" s="4">
        <v>98.349000000000004</v>
      </c>
      <c r="O4" s="3">
        <v>4</v>
      </c>
    </row>
    <row r="5" spans="1:15" x14ac:dyDescent="0.2">
      <c r="A5" s="3" t="s">
        <v>22</v>
      </c>
      <c r="B5" s="3" t="s">
        <v>19</v>
      </c>
      <c r="C5" s="3" t="s">
        <v>20</v>
      </c>
      <c r="D5" s="4">
        <v>48.542499999999997</v>
      </c>
      <c r="E5" s="4">
        <v>3.6475</v>
      </c>
      <c r="F5" s="4">
        <v>12.72</v>
      </c>
      <c r="G5" s="4">
        <v>14.6675</v>
      </c>
      <c r="H5" s="4">
        <v>0.2361</v>
      </c>
      <c r="I5" s="4">
        <v>4.8174999999999999</v>
      </c>
      <c r="J5" s="4">
        <v>9.5850000000000009</v>
      </c>
      <c r="K5" s="4">
        <v>2.8174999999999999</v>
      </c>
      <c r="L5" s="4">
        <v>0.67859999999999998</v>
      </c>
      <c r="M5" s="4">
        <v>0.41862507399999999</v>
      </c>
      <c r="N5" s="4">
        <v>98.488900000000001</v>
      </c>
      <c r="O5" s="3">
        <v>4</v>
      </c>
    </row>
    <row r="6" spans="1:15" x14ac:dyDescent="0.2">
      <c r="A6" s="3" t="s">
        <v>23</v>
      </c>
      <c r="B6" s="3" t="s">
        <v>19</v>
      </c>
      <c r="C6" s="3" t="s">
        <v>20</v>
      </c>
      <c r="D6" s="4">
        <v>49.986699999999999</v>
      </c>
      <c r="E6" s="4">
        <v>3.355</v>
      </c>
      <c r="F6" s="4">
        <v>12.9633</v>
      </c>
      <c r="G6" s="4">
        <v>14.005000000000001</v>
      </c>
      <c r="H6" s="4">
        <v>0.23799999999999999</v>
      </c>
      <c r="I6" s="4">
        <v>4.2967000000000004</v>
      </c>
      <c r="J6" s="4">
        <v>8.64</v>
      </c>
      <c r="K6" s="4">
        <v>3.1932999999999998</v>
      </c>
      <c r="L6" s="4">
        <v>0.80169999999999997</v>
      </c>
      <c r="M6" s="4">
        <v>0.40487712399999998</v>
      </c>
      <c r="N6" s="4">
        <v>98.199799999999996</v>
      </c>
      <c r="O6" s="3">
        <v>6</v>
      </c>
    </row>
    <row r="7" spans="1:15" x14ac:dyDescent="0.2">
      <c r="A7" s="3" t="s">
        <v>24</v>
      </c>
      <c r="B7" s="3" t="s">
        <v>19</v>
      </c>
      <c r="C7" s="3" t="s">
        <v>20</v>
      </c>
      <c r="D7" s="4">
        <v>49.082500000000003</v>
      </c>
      <c r="E7" s="4">
        <v>3.2450000000000001</v>
      </c>
      <c r="F7" s="4">
        <v>12.87</v>
      </c>
      <c r="G7" s="4">
        <v>14.265000000000001</v>
      </c>
      <c r="H7" s="4">
        <v>0.2283</v>
      </c>
      <c r="I7" s="4">
        <v>4.7</v>
      </c>
      <c r="J7" s="4">
        <v>9.4849999999999994</v>
      </c>
      <c r="K7" s="4">
        <v>2.9075000000000002</v>
      </c>
      <c r="L7" s="4">
        <v>0.71250000000000002</v>
      </c>
      <c r="M7" s="4">
        <v>0.365695467</v>
      </c>
      <c r="N7" s="4">
        <v>98.167000000000002</v>
      </c>
      <c r="O7" s="3">
        <v>4</v>
      </c>
    </row>
    <row r="8" spans="1:15" x14ac:dyDescent="0.2">
      <c r="A8" s="3" t="s">
        <v>25</v>
      </c>
      <c r="B8" s="3" t="s">
        <v>19</v>
      </c>
      <c r="C8" s="3" t="s">
        <v>20</v>
      </c>
      <c r="D8" s="4">
        <v>50.118299999999998</v>
      </c>
      <c r="E8" s="4">
        <v>3.3033000000000001</v>
      </c>
      <c r="F8" s="4">
        <v>12.658300000000001</v>
      </c>
      <c r="G8" s="4">
        <v>14.4117</v>
      </c>
      <c r="H8" s="4">
        <v>0.24429999999999999</v>
      </c>
      <c r="I8" s="4">
        <v>4.26</v>
      </c>
      <c r="J8" s="4">
        <v>8.7567000000000004</v>
      </c>
      <c r="K8" s="4">
        <v>3.0333000000000001</v>
      </c>
      <c r="L8" s="4">
        <v>0.81840000000000002</v>
      </c>
      <c r="M8" s="4">
        <v>0.45253668400000002</v>
      </c>
      <c r="N8" s="4">
        <v>98.367500000000007</v>
      </c>
      <c r="O8" s="3">
        <v>6</v>
      </c>
    </row>
    <row r="9" spans="1:15" x14ac:dyDescent="0.2">
      <c r="A9" s="3" t="s">
        <v>26</v>
      </c>
      <c r="B9" s="3" t="s">
        <v>19</v>
      </c>
      <c r="C9" s="3" t="s">
        <v>20</v>
      </c>
      <c r="D9" s="4">
        <v>48.3033</v>
      </c>
      <c r="E9" s="4">
        <v>3.4832999999999998</v>
      </c>
      <c r="F9" s="4">
        <v>12.996700000000001</v>
      </c>
      <c r="G9" s="4">
        <v>14.0867</v>
      </c>
      <c r="H9" s="4">
        <v>0.21929999999999999</v>
      </c>
      <c r="I9" s="4">
        <v>5.1067</v>
      </c>
      <c r="J9" s="4">
        <v>9.8567</v>
      </c>
      <c r="K9" s="4">
        <v>2.76</v>
      </c>
      <c r="L9" s="4">
        <v>0.66449999999999998</v>
      </c>
      <c r="M9" s="4">
        <v>0.40098187200000002</v>
      </c>
      <c r="N9" s="4">
        <v>98.193799999999996</v>
      </c>
      <c r="O9" s="3">
        <v>3</v>
      </c>
    </row>
    <row r="10" spans="1:15" x14ac:dyDescent="0.2">
      <c r="A10" s="3" t="s">
        <v>27</v>
      </c>
      <c r="B10" s="3" t="s">
        <v>19</v>
      </c>
      <c r="C10" s="3" t="s">
        <v>20</v>
      </c>
      <c r="D10" s="4">
        <v>48.486699999999999</v>
      </c>
      <c r="E10" s="4">
        <v>3.5032999999999999</v>
      </c>
      <c r="F10" s="4">
        <v>12.76</v>
      </c>
      <c r="G10" s="4">
        <v>14.715</v>
      </c>
      <c r="H10" s="4">
        <v>0.24460000000000001</v>
      </c>
      <c r="I10" s="4">
        <v>4.8333000000000004</v>
      </c>
      <c r="J10" s="4">
        <v>9.42</v>
      </c>
      <c r="K10" s="4">
        <v>2.915</v>
      </c>
      <c r="L10" s="4">
        <v>0.64759999999999995</v>
      </c>
      <c r="M10" s="4">
        <v>0.39158743899999998</v>
      </c>
      <c r="N10" s="4">
        <v>98.278800000000004</v>
      </c>
      <c r="O10" s="3">
        <v>6</v>
      </c>
    </row>
    <row r="11" spans="1:15" x14ac:dyDescent="0.2">
      <c r="A11" s="3" t="s">
        <v>28</v>
      </c>
      <c r="B11" s="3" t="s">
        <v>19</v>
      </c>
      <c r="C11" s="3" t="s">
        <v>20</v>
      </c>
      <c r="D11" s="4">
        <v>50.103999999999999</v>
      </c>
      <c r="E11" s="4">
        <v>3.41</v>
      </c>
      <c r="F11" s="4">
        <v>12.552</v>
      </c>
      <c r="G11" s="4">
        <v>14.388</v>
      </c>
      <c r="H11" s="4">
        <v>0.25190000000000001</v>
      </c>
      <c r="I11" s="4">
        <v>4.1100000000000003</v>
      </c>
      <c r="J11" s="4">
        <v>8.5839999999999996</v>
      </c>
      <c r="K11" s="4">
        <v>3.0920000000000001</v>
      </c>
      <c r="L11" s="4">
        <v>0.78110000000000002</v>
      </c>
      <c r="M11" s="4">
        <v>0.55770850100000002</v>
      </c>
      <c r="N11" s="4">
        <v>98.216200000000001</v>
      </c>
      <c r="O11" s="3">
        <v>5</v>
      </c>
    </row>
    <row r="12" spans="1:15" x14ac:dyDescent="0.2">
      <c r="A12" s="3" t="s">
        <v>29</v>
      </c>
      <c r="B12" s="3" t="s">
        <v>19</v>
      </c>
      <c r="C12" s="3" t="s">
        <v>20</v>
      </c>
      <c r="D12" s="4">
        <v>49.327500000000001</v>
      </c>
      <c r="E12" s="4">
        <v>3.1425000000000001</v>
      </c>
      <c r="F12" s="4">
        <v>12.7575</v>
      </c>
      <c r="G12" s="4">
        <v>14.805</v>
      </c>
      <c r="H12" s="4">
        <v>0.25069999999999998</v>
      </c>
      <c r="I12" s="4">
        <v>4.4749999999999996</v>
      </c>
      <c r="J12" s="4">
        <v>9.1624999999999996</v>
      </c>
      <c r="K12" s="4">
        <v>2.99</v>
      </c>
      <c r="L12" s="4">
        <v>0.70720000000000005</v>
      </c>
      <c r="M12" s="4">
        <v>0.37234031000000001</v>
      </c>
      <c r="N12" s="4">
        <v>98.281099999999995</v>
      </c>
      <c r="O12" s="3">
        <v>4</v>
      </c>
    </row>
    <row r="13" spans="1:15" x14ac:dyDescent="0.2">
      <c r="A13" s="3" t="s">
        <v>30</v>
      </c>
      <c r="B13" s="3" t="s">
        <v>19</v>
      </c>
      <c r="C13" s="3" t="s">
        <v>20</v>
      </c>
      <c r="D13" s="4">
        <v>48.948</v>
      </c>
      <c r="E13" s="4">
        <v>3.3359999999999999</v>
      </c>
      <c r="F13" s="4">
        <v>12.856</v>
      </c>
      <c r="G13" s="4">
        <v>14.478</v>
      </c>
      <c r="H13" s="4">
        <v>0.25309999999999999</v>
      </c>
      <c r="I13" s="4">
        <v>4.9219999999999997</v>
      </c>
      <c r="J13" s="4">
        <v>9.5679999999999996</v>
      </c>
      <c r="K13" s="4">
        <v>2.8439999999999999</v>
      </c>
      <c r="L13" s="4">
        <v>0.64059999999999995</v>
      </c>
      <c r="M13" s="4">
        <v>0.39823228199999999</v>
      </c>
      <c r="N13" s="4">
        <v>98.593100000000007</v>
      </c>
      <c r="O13" s="3">
        <v>5</v>
      </c>
    </row>
    <row r="14" spans="1:15" x14ac:dyDescent="0.2">
      <c r="A14" s="3" t="s">
        <v>31</v>
      </c>
      <c r="B14" s="3" t="s">
        <v>19</v>
      </c>
      <c r="C14" s="3" t="s">
        <v>20</v>
      </c>
      <c r="D14" s="4">
        <v>49.125</v>
      </c>
      <c r="E14" s="4">
        <v>3.43</v>
      </c>
      <c r="F14" s="4">
        <v>12.695</v>
      </c>
      <c r="G14" s="4">
        <v>15.032500000000001</v>
      </c>
      <c r="H14" s="4">
        <v>0.25619999999999998</v>
      </c>
      <c r="I14" s="4">
        <v>4.3674999999999997</v>
      </c>
      <c r="J14" s="4">
        <v>9.0924999999999994</v>
      </c>
      <c r="K14" s="4">
        <v>2.91</v>
      </c>
      <c r="L14" s="4">
        <v>0.66420000000000001</v>
      </c>
      <c r="M14" s="4">
        <v>0.394566162</v>
      </c>
      <c r="N14" s="4">
        <v>98.306600000000003</v>
      </c>
      <c r="O14" s="3">
        <v>5</v>
      </c>
    </row>
    <row r="15" spans="1:15" x14ac:dyDescent="0.2">
      <c r="A15" s="3" t="s">
        <v>32</v>
      </c>
      <c r="B15" s="3" t="s">
        <v>19</v>
      </c>
      <c r="C15" s="3" t="s">
        <v>20</v>
      </c>
      <c r="D15" s="4">
        <v>50.676000000000002</v>
      </c>
      <c r="E15" s="4">
        <v>3.6579999999999999</v>
      </c>
      <c r="F15" s="4">
        <v>12.798</v>
      </c>
      <c r="G15" s="4">
        <v>13.882</v>
      </c>
      <c r="H15" s="4">
        <v>0.25750000000000001</v>
      </c>
      <c r="I15" s="4">
        <v>4.024</v>
      </c>
      <c r="J15" s="4">
        <v>8.3859999999999992</v>
      </c>
      <c r="K15" s="4">
        <v>3.0259999999999998</v>
      </c>
      <c r="L15" s="4">
        <v>0.80289999999999995</v>
      </c>
      <c r="M15" s="4">
        <v>0.49240573900000001</v>
      </c>
      <c r="N15" s="4">
        <v>98.319400000000002</v>
      </c>
      <c r="O15" s="3">
        <v>5</v>
      </c>
    </row>
    <row r="16" spans="1:15" x14ac:dyDescent="0.2">
      <c r="A16" s="3" t="s">
        <v>33</v>
      </c>
      <c r="B16" s="3" t="s">
        <v>19</v>
      </c>
      <c r="C16" s="3" t="s">
        <v>20</v>
      </c>
      <c r="D16" s="4">
        <v>50.731699999999996</v>
      </c>
      <c r="E16" s="4">
        <v>3.5567000000000002</v>
      </c>
      <c r="F16" s="4">
        <v>12.87</v>
      </c>
      <c r="G16" s="4">
        <v>13.646699999999999</v>
      </c>
      <c r="H16" s="4">
        <v>0.26419999999999999</v>
      </c>
      <c r="I16" s="4">
        <v>4.1566999999999998</v>
      </c>
      <c r="J16" s="4">
        <v>8.4283000000000001</v>
      </c>
      <c r="K16" s="4">
        <v>3.1482999999999999</v>
      </c>
      <c r="L16" s="4">
        <v>0.78459999999999996</v>
      </c>
      <c r="M16" s="4">
        <v>0.50890327899999999</v>
      </c>
      <c r="N16" s="4">
        <v>98.400400000000005</v>
      </c>
      <c r="O16" s="3">
        <v>6</v>
      </c>
    </row>
    <row r="17" spans="1:15" x14ac:dyDescent="0.2">
      <c r="A17" s="3" t="s">
        <v>34</v>
      </c>
      <c r="B17" s="3" t="s">
        <v>19</v>
      </c>
      <c r="C17" s="3" t="s">
        <v>20</v>
      </c>
      <c r="D17" s="4">
        <v>50.161700000000003</v>
      </c>
      <c r="E17" s="4">
        <v>3.12</v>
      </c>
      <c r="F17" s="4">
        <v>12.833299999999999</v>
      </c>
      <c r="G17" s="4">
        <v>14.484999999999999</v>
      </c>
      <c r="H17" s="4">
        <v>0.24640000000000001</v>
      </c>
      <c r="I17" s="4">
        <v>4.3567</v>
      </c>
      <c r="J17" s="4">
        <v>8.7050000000000001</v>
      </c>
      <c r="K17" s="4">
        <v>2.9849999999999999</v>
      </c>
      <c r="L17" s="4">
        <v>0.74050000000000005</v>
      </c>
      <c r="M17" s="4">
        <v>0.35836322700000001</v>
      </c>
      <c r="N17" s="4">
        <v>98.290300000000002</v>
      </c>
      <c r="O17" s="3">
        <v>6</v>
      </c>
    </row>
    <row r="18" spans="1:15" x14ac:dyDescent="0.2">
      <c r="A18" s="3" t="s">
        <v>35</v>
      </c>
      <c r="B18" s="3" t="s">
        <v>19</v>
      </c>
      <c r="C18" s="3" t="s">
        <v>20</v>
      </c>
      <c r="D18" s="4">
        <v>49.594000000000001</v>
      </c>
      <c r="E18" s="4">
        <v>3.66</v>
      </c>
      <c r="F18" s="4">
        <v>12.756</v>
      </c>
      <c r="G18" s="4">
        <v>14.034000000000001</v>
      </c>
      <c r="H18" s="4">
        <v>0.2387</v>
      </c>
      <c r="I18" s="4">
        <v>4.5380000000000003</v>
      </c>
      <c r="J18" s="4">
        <v>8.7240000000000002</v>
      </c>
      <c r="K18" s="4">
        <v>3.1139999999999999</v>
      </c>
      <c r="L18" s="4">
        <v>0.68920000000000003</v>
      </c>
      <c r="M18" s="4">
        <v>0.48507349900000002</v>
      </c>
      <c r="N18" s="4">
        <v>98.136799999999994</v>
      </c>
      <c r="O18" s="3">
        <v>5</v>
      </c>
    </row>
    <row r="19" spans="1:15" x14ac:dyDescent="0.2">
      <c r="A19" s="3" t="s">
        <v>36</v>
      </c>
      <c r="B19" s="3" t="s">
        <v>19</v>
      </c>
      <c r="C19" s="3" t="s">
        <v>20</v>
      </c>
      <c r="D19" s="4">
        <v>49.7117</v>
      </c>
      <c r="E19" s="4">
        <v>3.7483</v>
      </c>
      <c r="F19" s="4">
        <v>12.6867</v>
      </c>
      <c r="G19" s="4">
        <v>14.1067</v>
      </c>
      <c r="H19" s="4">
        <v>0.2666</v>
      </c>
      <c r="I19" s="4">
        <v>4.3517000000000001</v>
      </c>
      <c r="J19" s="4">
        <v>8.8633000000000006</v>
      </c>
      <c r="K19" s="4">
        <v>3.0032999999999999</v>
      </c>
      <c r="L19" s="4">
        <v>0.72719999999999996</v>
      </c>
      <c r="M19" s="4">
        <v>0.44932882899999999</v>
      </c>
      <c r="N19" s="4">
        <v>98.236400000000003</v>
      </c>
      <c r="O19" s="3">
        <v>6</v>
      </c>
    </row>
    <row r="20" spans="1:15" x14ac:dyDescent="0.2">
      <c r="A20" s="3" t="s">
        <v>37</v>
      </c>
      <c r="B20" s="3" t="s">
        <v>19</v>
      </c>
      <c r="C20" s="3" t="s">
        <v>20</v>
      </c>
      <c r="D20" s="4">
        <v>49.795000000000002</v>
      </c>
      <c r="E20" s="4">
        <v>2.9883000000000002</v>
      </c>
      <c r="F20" s="4">
        <v>12.9733</v>
      </c>
      <c r="G20" s="4">
        <v>14.1683</v>
      </c>
      <c r="H20" s="4">
        <v>0.2402</v>
      </c>
      <c r="I20" s="4">
        <v>4.6966999999999999</v>
      </c>
      <c r="J20" s="4">
        <v>9.3432999999999993</v>
      </c>
      <c r="K20" s="4">
        <v>2.9333</v>
      </c>
      <c r="L20" s="4">
        <v>0.69750000000000001</v>
      </c>
      <c r="M20" s="4">
        <v>0.31139106500000002</v>
      </c>
      <c r="N20" s="4">
        <v>98.407899999999998</v>
      </c>
      <c r="O20" s="3">
        <v>6</v>
      </c>
    </row>
    <row r="21" spans="1:15" x14ac:dyDescent="0.2">
      <c r="A21" s="3" t="s">
        <v>38</v>
      </c>
      <c r="B21" s="3" t="s">
        <v>19</v>
      </c>
      <c r="C21" s="3" t="s">
        <v>20</v>
      </c>
      <c r="D21" s="4">
        <v>49.384999999999998</v>
      </c>
      <c r="E21" s="4">
        <v>3.3849999999999998</v>
      </c>
      <c r="F21" s="4">
        <v>12.648300000000001</v>
      </c>
      <c r="G21" s="4">
        <v>15.095000000000001</v>
      </c>
      <c r="H21" s="4">
        <v>0.26019999999999999</v>
      </c>
      <c r="I21" s="4">
        <v>4.5617000000000001</v>
      </c>
      <c r="J21" s="4">
        <v>9.0950000000000006</v>
      </c>
      <c r="K21" s="4">
        <v>3.0167000000000002</v>
      </c>
      <c r="L21" s="4">
        <v>0.72609999999999997</v>
      </c>
      <c r="M21" s="4">
        <v>0.43031083199999998</v>
      </c>
      <c r="N21" s="4">
        <v>98.802499999999995</v>
      </c>
      <c r="O21" s="3">
        <v>6</v>
      </c>
    </row>
    <row r="22" spans="1:15" x14ac:dyDescent="0.2">
      <c r="A22" s="3" t="s">
        <v>39</v>
      </c>
      <c r="B22" s="3" t="s">
        <v>19</v>
      </c>
      <c r="C22" s="3" t="s">
        <v>20</v>
      </c>
      <c r="D22" s="4">
        <v>48.563299999999998</v>
      </c>
      <c r="E22" s="4">
        <v>2.9733000000000001</v>
      </c>
      <c r="F22" s="4">
        <v>13.433299999999999</v>
      </c>
      <c r="G22" s="4">
        <v>13.5633</v>
      </c>
      <c r="H22" s="4">
        <v>0.2162</v>
      </c>
      <c r="I22" s="4">
        <v>5.5732999999999997</v>
      </c>
      <c r="J22" s="4">
        <v>10.6083</v>
      </c>
      <c r="K22" s="4">
        <v>2.6583000000000001</v>
      </c>
      <c r="L22" s="4">
        <v>0.5635</v>
      </c>
      <c r="M22" s="4">
        <v>0.326055545</v>
      </c>
      <c r="N22" s="4">
        <v>98.788700000000006</v>
      </c>
      <c r="O22" s="3">
        <v>6</v>
      </c>
    </row>
    <row r="23" spans="1:15" x14ac:dyDescent="0.2">
      <c r="A23" s="3" t="s">
        <v>40</v>
      </c>
      <c r="B23" s="3" t="s">
        <v>19</v>
      </c>
      <c r="C23" s="3" t="s">
        <v>20</v>
      </c>
      <c r="D23" s="4">
        <v>49.326700000000002</v>
      </c>
      <c r="E23" s="4">
        <v>3.645</v>
      </c>
      <c r="F23" s="4">
        <v>12.705</v>
      </c>
      <c r="G23" s="4">
        <v>15.2567</v>
      </c>
      <c r="H23" s="4">
        <v>0.25209999999999999</v>
      </c>
      <c r="I23" s="4">
        <v>4.4850000000000003</v>
      </c>
      <c r="J23" s="4">
        <v>9.1999999999999993</v>
      </c>
      <c r="K23" s="4">
        <v>3.0133000000000001</v>
      </c>
      <c r="L23" s="4">
        <v>0.71309999999999996</v>
      </c>
      <c r="M23" s="4">
        <v>0.44818316699999999</v>
      </c>
      <c r="N23" s="4">
        <v>99.442400000000006</v>
      </c>
      <c r="O23" s="3">
        <v>6</v>
      </c>
    </row>
    <row r="24" spans="1:15" x14ac:dyDescent="0.2">
      <c r="A24" s="3" t="s">
        <v>41</v>
      </c>
      <c r="B24" s="3" t="s">
        <v>19</v>
      </c>
      <c r="C24" s="3" t="s">
        <v>20</v>
      </c>
      <c r="D24" s="4">
        <v>50.198300000000003</v>
      </c>
      <c r="E24" s="4">
        <v>3.03</v>
      </c>
      <c r="F24" s="4">
        <v>12.941700000000001</v>
      </c>
      <c r="G24" s="4">
        <v>14.5267</v>
      </c>
      <c r="H24" s="4">
        <v>0.2407</v>
      </c>
      <c r="I24" s="4">
        <v>4.5016999999999996</v>
      </c>
      <c r="J24" s="4">
        <v>9.1366999999999994</v>
      </c>
      <c r="K24" s="4">
        <v>3.08</v>
      </c>
      <c r="L24" s="4">
        <v>0.70209999999999995</v>
      </c>
      <c r="M24" s="4">
        <v>0.33842870000000003</v>
      </c>
      <c r="N24" s="4">
        <v>98.985600000000005</v>
      </c>
      <c r="O24" s="3">
        <v>6</v>
      </c>
    </row>
    <row r="25" spans="1:15" x14ac:dyDescent="0.2">
      <c r="A25" s="3" t="s">
        <v>42</v>
      </c>
      <c r="B25" s="3" t="s">
        <v>19</v>
      </c>
      <c r="C25" s="3" t="s">
        <v>20</v>
      </c>
      <c r="D25" s="4">
        <v>48.801699999999997</v>
      </c>
      <c r="E25" s="4">
        <v>3.4167000000000001</v>
      </c>
      <c r="F25" s="4">
        <v>12.7317</v>
      </c>
      <c r="G25" s="4">
        <v>15.2133</v>
      </c>
      <c r="H25" s="4">
        <v>0.27039999999999997</v>
      </c>
      <c r="I25" s="4">
        <v>4.6717000000000004</v>
      </c>
      <c r="J25" s="4">
        <v>9.5150000000000006</v>
      </c>
      <c r="K25" s="4">
        <v>2.9632999999999998</v>
      </c>
      <c r="L25" s="4">
        <v>0.65439999999999998</v>
      </c>
      <c r="M25" s="4">
        <v>0.40900150899999999</v>
      </c>
      <c r="N25" s="4">
        <v>99.028400000000005</v>
      </c>
      <c r="O25" s="3">
        <v>6</v>
      </c>
    </row>
    <row r="26" spans="1:15" x14ac:dyDescent="0.2">
      <c r="A26" s="3" t="s">
        <v>43</v>
      </c>
      <c r="B26" s="3" t="s">
        <v>19</v>
      </c>
      <c r="C26" s="3" t="s">
        <v>44</v>
      </c>
      <c r="D26" s="4">
        <v>49.059100000000001</v>
      </c>
      <c r="E26" s="4">
        <v>2.2490999999999999</v>
      </c>
      <c r="F26" s="4">
        <v>14.1364</v>
      </c>
      <c r="G26" s="4">
        <v>12.1409</v>
      </c>
      <c r="H26" s="4">
        <v>0.19489999999999999</v>
      </c>
      <c r="I26" s="4">
        <v>6.4490999999999996</v>
      </c>
      <c r="J26" s="4">
        <v>11.705500000000001</v>
      </c>
      <c r="K26" s="4">
        <v>2.4108999999999998</v>
      </c>
      <c r="L26" s="4">
        <v>0.41589999999999999</v>
      </c>
      <c r="M26" s="4">
        <v>0.25662839799999998</v>
      </c>
      <c r="N26" s="4">
        <v>99.285300000000007</v>
      </c>
      <c r="O26" s="3">
        <v>11</v>
      </c>
    </row>
    <row r="27" spans="1:15" x14ac:dyDescent="0.2">
      <c r="A27" s="3" t="s">
        <v>45</v>
      </c>
      <c r="B27" s="3" t="s">
        <v>19</v>
      </c>
      <c r="C27" s="3" t="s">
        <v>20</v>
      </c>
      <c r="D27" s="4">
        <v>48.818300000000001</v>
      </c>
      <c r="E27" s="4">
        <v>3.605</v>
      </c>
      <c r="F27" s="4">
        <v>12.791700000000001</v>
      </c>
      <c r="G27" s="4">
        <v>14.9817</v>
      </c>
      <c r="H27" s="4">
        <v>0.25119999999999998</v>
      </c>
      <c r="I27" s="4">
        <v>4.5933000000000002</v>
      </c>
      <c r="J27" s="4">
        <v>9.4617000000000004</v>
      </c>
      <c r="K27" s="4">
        <v>2.9632999999999998</v>
      </c>
      <c r="L27" s="4">
        <v>0.67390000000000005</v>
      </c>
      <c r="M27" s="4">
        <v>0.425040784</v>
      </c>
      <c r="N27" s="4">
        <v>98.933099999999996</v>
      </c>
      <c r="O27" s="3">
        <v>6</v>
      </c>
    </row>
    <row r="28" spans="1:15" x14ac:dyDescent="0.2">
      <c r="A28" s="3" t="s">
        <v>46</v>
      </c>
      <c r="B28" s="3" t="s">
        <v>19</v>
      </c>
      <c r="C28" s="3" t="s">
        <v>20</v>
      </c>
      <c r="D28" s="4">
        <v>48.943300000000001</v>
      </c>
      <c r="E28" s="4">
        <v>3.3083</v>
      </c>
      <c r="F28" s="4">
        <v>12.935</v>
      </c>
      <c r="G28" s="4">
        <v>14.781700000000001</v>
      </c>
      <c r="H28" s="4">
        <v>0.25090000000000001</v>
      </c>
      <c r="I28" s="4">
        <v>4.5949999999999998</v>
      </c>
      <c r="J28" s="4">
        <v>9.4350000000000005</v>
      </c>
      <c r="K28" s="4">
        <v>2.895</v>
      </c>
      <c r="L28" s="4">
        <v>0.64970000000000006</v>
      </c>
      <c r="M28" s="4">
        <v>0.46147285100000002</v>
      </c>
      <c r="N28" s="4">
        <v>98.603099999999998</v>
      </c>
      <c r="O28" s="3">
        <v>6</v>
      </c>
    </row>
    <row r="29" spans="1:15" x14ac:dyDescent="0.2">
      <c r="A29" s="3" t="s">
        <v>47</v>
      </c>
      <c r="B29" s="3" t="s">
        <v>48</v>
      </c>
      <c r="C29" s="3" t="s">
        <v>20</v>
      </c>
      <c r="D29" s="4">
        <v>50.121699999999997</v>
      </c>
      <c r="E29" s="4">
        <v>2.8149999999999999</v>
      </c>
      <c r="F29" s="4">
        <v>13.193300000000001</v>
      </c>
      <c r="G29" s="4">
        <v>14.181699999999999</v>
      </c>
      <c r="H29" s="4">
        <v>0.23330000000000001</v>
      </c>
      <c r="I29" s="4">
        <v>4.7699999999999996</v>
      </c>
      <c r="J29" s="4">
        <v>9.3833000000000002</v>
      </c>
      <c r="K29" s="4">
        <v>2.99</v>
      </c>
      <c r="L29" s="4">
        <v>0.67310000000000003</v>
      </c>
      <c r="M29" s="4">
        <v>0.320785498</v>
      </c>
      <c r="N29" s="4">
        <v>98.966300000000004</v>
      </c>
      <c r="O29" s="3">
        <v>6</v>
      </c>
    </row>
    <row r="30" spans="1:15" x14ac:dyDescent="0.2">
      <c r="A30" s="3" t="s">
        <v>49</v>
      </c>
      <c r="B30" s="3" t="s">
        <v>19</v>
      </c>
      <c r="C30" s="3" t="s">
        <v>20</v>
      </c>
      <c r="D30" s="4">
        <v>49.273299999999999</v>
      </c>
      <c r="E30" s="4">
        <v>3.5550000000000002</v>
      </c>
      <c r="F30" s="4">
        <v>12.826700000000001</v>
      </c>
      <c r="G30" s="4">
        <v>15.0533</v>
      </c>
      <c r="H30" s="4">
        <v>0.2676</v>
      </c>
      <c r="I30" s="4">
        <v>4.4633000000000003</v>
      </c>
      <c r="J30" s="4">
        <v>9.0783000000000005</v>
      </c>
      <c r="K30" s="4">
        <v>2.9</v>
      </c>
      <c r="L30" s="4">
        <v>0.71060000000000001</v>
      </c>
      <c r="M30" s="4">
        <v>0.48438610100000001</v>
      </c>
      <c r="N30" s="4">
        <v>98.993099999999998</v>
      </c>
      <c r="O30" s="3">
        <v>6</v>
      </c>
    </row>
    <row r="31" spans="1:15" x14ac:dyDescent="0.2">
      <c r="A31" s="3" t="s">
        <v>50</v>
      </c>
      <c r="B31" s="3" t="s">
        <v>19</v>
      </c>
      <c r="C31" s="3" t="s">
        <v>20</v>
      </c>
      <c r="D31" s="4">
        <v>49.77</v>
      </c>
      <c r="E31" s="4">
        <v>2.7816999999999998</v>
      </c>
      <c r="F31" s="4">
        <v>13.208299999999999</v>
      </c>
      <c r="G31" s="4">
        <v>14.013299999999999</v>
      </c>
      <c r="H31" s="4">
        <v>0.22020000000000001</v>
      </c>
      <c r="I31" s="4">
        <v>4.8417000000000003</v>
      </c>
      <c r="J31" s="4">
        <v>9.2133000000000003</v>
      </c>
      <c r="K31" s="4">
        <v>3.0432999999999999</v>
      </c>
      <c r="L31" s="4">
        <v>0.66790000000000005</v>
      </c>
      <c r="M31" s="4">
        <v>0.345302675</v>
      </c>
      <c r="N31" s="4">
        <v>98.385099999999994</v>
      </c>
      <c r="O31" s="3">
        <v>6</v>
      </c>
    </row>
    <row r="32" spans="1:15" x14ac:dyDescent="0.2">
      <c r="A32" s="3" t="s">
        <v>51</v>
      </c>
      <c r="B32" s="3" t="s">
        <v>19</v>
      </c>
      <c r="C32" s="3" t="s">
        <v>44</v>
      </c>
      <c r="D32" s="4">
        <v>49.682699999999997</v>
      </c>
      <c r="E32" s="4">
        <v>3.5145</v>
      </c>
      <c r="F32" s="4">
        <v>12.8764</v>
      </c>
      <c r="G32" s="4">
        <v>15.1191</v>
      </c>
      <c r="H32" s="4">
        <v>0.25590000000000002</v>
      </c>
      <c r="I32" s="4">
        <v>4.4581999999999997</v>
      </c>
      <c r="J32" s="4">
        <v>9.1054999999999993</v>
      </c>
      <c r="K32" s="4">
        <v>2.9554999999999998</v>
      </c>
      <c r="L32" s="4">
        <v>0.70440000000000003</v>
      </c>
      <c r="M32" s="4">
        <v>0.46972162099999998</v>
      </c>
      <c r="N32" s="4">
        <v>99.521600000000007</v>
      </c>
      <c r="O32" s="3">
        <v>11</v>
      </c>
    </row>
    <row r="33" spans="1:15" x14ac:dyDescent="0.2">
      <c r="A33" s="3" t="s">
        <v>52</v>
      </c>
      <c r="B33" s="3" t="s">
        <v>19</v>
      </c>
      <c r="C33" s="3" t="s">
        <v>20</v>
      </c>
      <c r="D33" s="4">
        <v>48.534999999999997</v>
      </c>
      <c r="E33" s="4">
        <v>3.5817000000000001</v>
      </c>
      <c r="F33" s="4">
        <v>12.851699999999999</v>
      </c>
      <c r="G33" s="4">
        <v>14.958299999999999</v>
      </c>
      <c r="H33" s="4">
        <v>0.24460000000000001</v>
      </c>
      <c r="I33" s="4">
        <v>4.7916999999999996</v>
      </c>
      <c r="J33" s="4">
        <v>9.4883000000000006</v>
      </c>
      <c r="K33" s="4">
        <v>2.8650000000000002</v>
      </c>
      <c r="L33" s="4">
        <v>0.67079999999999995</v>
      </c>
      <c r="M33" s="4">
        <v>0.431227362</v>
      </c>
      <c r="N33" s="4">
        <v>98.779799999999994</v>
      </c>
      <c r="O33" s="3">
        <v>6</v>
      </c>
    </row>
    <row r="34" spans="1:15" x14ac:dyDescent="0.2">
      <c r="A34" s="3" t="s">
        <v>53</v>
      </c>
      <c r="B34" s="3" t="s">
        <v>48</v>
      </c>
      <c r="C34" s="3" t="s">
        <v>20</v>
      </c>
      <c r="D34" s="4">
        <v>49.25</v>
      </c>
      <c r="E34" s="4">
        <v>3.1749999999999998</v>
      </c>
      <c r="F34" s="4">
        <v>13.25</v>
      </c>
      <c r="G34" s="4">
        <v>14.5267</v>
      </c>
      <c r="H34" s="4">
        <v>0.24709999999999999</v>
      </c>
      <c r="I34" s="4">
        <v>4.9466999999999999</v>
      </c>
      <c r="J34" s="4">
        <v>9.4016999999999999</v>
      </c>
      <c r="K34" s="4">
        <v>2.9283000000000001</v>
      </c>
      <c r="L34" s="4">
        <v>0.65329999999999999</v>
      </c>
      <c r="M34" s="4">
        <v>0.41633374899999998</v>
      </c>
      <c r="N34" s="4">
        <v>99.028700000000001</v>
      </c>
      <c r="O34" s="3">
        <v>6</v>
      </c>
    </row>
    <row r="35" spans="1:15" x14ac:dyDescent="0.2">
      <c r="A35" s="3" t="s">
        <v>54</v>
      </c>
      <c r="B35" s="3" t="s">
        <v>19</v>
      </c>
      <c r="C35" s="3" t="s">
        <v>20</v>
      </c>
      <c r="D35" s="4">
        <v>48.306699999999999</v>
      </c>
      <c r="E35" s="4">
        <v>3.4916999999999998</v>
      </c>
      <c r="F35" s="4">
        <v>12.9733</v>
      </c>
      <c r="G35" s="4">
        <v>14.63</v>
      </c>
      <c r="H35" s="4">
        <v>0.23300000000000001</v>
      </c>
      <c r="I35" s="4">
        <v>5.0599999999999996</v>
      </c>
      <c r="J35" s="4">
        <v>9.8983000000000008</v>
      </c>
      <c r="K35" s="4">
        <v>2.7932999999999999</v>
      </c>
      <c r="L35" s="4">
        <v>0.65439999999999998</v>
      </c>
      <c r="M35" s="4">
        <v>0.40923064199999998</v>
      </c>
      <c r="N35" s="4">
        <v>98.798000000000002</v>
      </c>
      <c r="O35" s="3">
        <v>6</v>
      </c>
    </row>
    <row r="36" spans="1:15" x14ac:dyDescent="0.2">
      <c r="A36" s="3" t="s">
        <v>55</v>
      </c>
      <c r="B36" s="3" t="s">
        <v>19</v>
      </c>
      <c r="C36" s="3" t="s">
        <v>20</v>
      </c>
      <c r="D36" s="4">
        <v>48.3917</v>
      </c>
      <c r="E36" s="4">
        <v>3.02</v>
      </c>
      <c r="F36" s="4">
        <v>13.521699999999999</v>
      </c>
      <c r="G36" s="4">
        <v>13.7317</v>
      </c>
      <c r="H36" s="4">
        <v>0.22270000000000001</v>
      </c>
      <c r="I36" s="4">
        <v>5.5316999999999998</v>
      </c>
      <c r="J36" s="4">
        <v>10.583299999999999</v>
      </c>
      <c r="K36" s="4">
        <v>2.6617000000000002</v>
      </c>
      <c r="L36" s="4">
        <v>0.57589999999999997</v>
      </c>
      <c r="M36" s="4">
        <v>0.333158652</v>
      </c>
      <c r="N36" s="4">
        <v>98.906400000000005</v>
      </c>
      <c r="O36" s="3">
        <v>6</v>
      </c>
    </row>
    <row r="37" spans="1:15" x14ac:dyDescent="0.2">
      <c r="A37" s="3" t="s">
        <v>56</v>
      </c>
      <c r="B37" s="3" t="s">
        <v>19</v>
      </c>
      <c r="C37" s="3" t="s">
        <v>20</v>
      </c>
      <c r="D37" s="4">
        <v>48.691699999999997</v>
      </c>
      <c r="E37" s="4">
        <v>3.59</v>
      </c>
      <c r="F37" s="4">
        <v>12.875</v>
      </c>
      <c r="G37" s="4">
        <v>14.9933</v>
      </c>
      <c r="H37" s="4">
        <v>0.25380000000000003</v>
      </c>
      <c r="I37" s="4">
        <v>4.6449999999999996</v>
      </c>
      <c r="J37" s="4">
        <v>9.39</v>
      </c>
      <c r="K37" s="4">
        <v>2.7650000000000001</v>
      </c>
      <c r="L37" s="4">
        <v>0.66910000000000003</v>
      </c>
      <c r="M37" s="4">
        <v>0.43855960199999999</v>
      </c>
      <c r="N37" s="4">
        <v>98.691599999999994</v>
      </c>
      <c r="O37" s="3">
        <v>6</v>
      </c>
    </row>
    <row r="38" spans="1:15" x14ac:dyDescent="0.2">
      <c r="A38" s="3" t="s">
        <v>57</v>
      </c>
      <c r="B38" s="3" t="s">
        <v>19</v>
      </c>
      <c r="C38" s="3" t="s">
        <v>20</v>
      </c>
      <c r="D38" s="4">
        <v>48.502499999999998</v>
      </c>
      <c r="E38" s="4">
        <v>3.0950000000000002</v>
      </c>
      <c r="F38" s="4">
        <v>13.435</v>
      </c>
      <c r="G38" s="4">
        <v>14.38</v>
      </c>
      <c r="H38" s="4">
        <v>0.24099999999999999</v>
      </c>
      <c r="I38" s="4">
        <v>5.16</v>
      </c>
      <c r="J38" s="4">
        <v>10.1225</v>
      </c>
      <c r="K38" s="4">
        <v>2.83</v>
      </c>
      <c r="L38" s="4">
        <v>0.59530000000000005</v>
      </c>
      <c r="M38" s="4">
        <v>0.35790496199999999</v>
      </c>
      <c r="N38" s="4">
        <v>99.069699999999997</v>
      </c>
      <c r="O38" s="3">
        <v>4</v>
      </c>
    </row>
    <row r="39" spans="1:15" x14ac:dyDescent="0.2">
      <c r="A39" s="3" t="s">
        <v>58</v>
      </c>
      <c r="B39" s="3" t="s">
        <v>19</v>
      </c>
      <c r="C39" s="3" t="s">
        <v>20</v>
      </c>
      <c r="D39" s="4">
        <v>49.226700000000001</v>
      </c>
      <c r="E39" s="4">
        <v>3.4232999999999998</v>
      </c>
      <c r="F39" s="4">
        <v>13.015000000000001</v>
      </c>
      <c r="G39" s="4">
        <v>14.705</v>
      </c>
      <c r="H39" s="4">
        <v>0.22919999999999999</v>
      </c>
      <c r="I39" s="4">
        <v>4.54</v>
      </c>
      <c r="J39" s="4">
        <v>9.1649999999999991</v>
      </c>
      <c r="K39" s="4">
        <v>2.76</v>
      </c>
      <c r="L39" s="4">
        <v>0.65069999999999995</v>
      </c>
      <c r="M39" s="4">
        <v>0.42801950700000002</v>
      </c>
      <c r="N39" s="4">
        <v>98.486400000000003</v>
      </c>
      <c r="O39" s="3">
        <v>6</v>
      </c>
    </row>
    <row r="40" spans="1:15" x14ac:dyDescent="0.2">
      <c r="A40" s="3" t="s">
        <v>59</v>
      </c>
      <c r="B40" s="3" t="s">
        <v>19</v>
      </c>
      <c r="C40" s="3" t="s">
        <v>20</v>
      </c>
      <c r="D40" s="4">
        <v>48.8</v>
      </c>
      <c r="E40" s="4">
        <v>3.22</v>
      </c>
      <c r="F40" s="4">
        <v>13.011699999999999</v>
      </c>
      <c r="G40" s="4">
        <v>14.145</v>
      </c>
      <c r="H40" s="4">
        <v>0.23130000000000001</v>
      </c>
      <c r="I40" s="4">
        <v>4.9016999999999999</v>
      </c>
      <c r="J40" s="4">
        <v>9.5732999999999997</v>
      </c>
      <c r="K40" s="4">
        <v>2.895</v>
      </c>
      <c r="L40" s="4">
        <v>0.64780000000000004</v>
      </c>
      <c r="M40" s="4">
        <v>0.41999986900000003</v>
      </c>
      <c r="N40" s="4">
        <v>98.192499999999995</v>
      </c>
      <c r="O40" s="3">
        <v>6</v>
      </c>
    </row>
    <row r="41" spans="1:15" x14ac:dyDescent="0.2">
      <c r="A41" s="3" t="s">
        <v>60</v>
      </c>
      <c r="B41" s="3" t="s">
        <v>19</v>
      </c>
      <c r="C41" s="3" t="s">
        <v>20</v>
      </c>
      <c r="D41" s="4">
        <v>48.726700000000001</v>
      </c>
      <c r="E41" s="4">
        <v>3.3866999999999998</v>
      </c>
      <c r="F41" s="4">
        <v>12.8667</v>
      </c>
      <c r="G41" s="4">
        <v>15.0967</v>
      </c>
      <c r="H41" s="4">
        <v>0.2487</v>
      </c>
      <c r="I41" s="4">
        <v>4.6817000000000002</v>
      </c>
      <c r="J41" s="4">
        <v>9.39</v>
      </c>
      <c r="K41" s="4">
        <v>2.7717000000000001</v>
      </c>
      <c r="L41" s="4">
        <v>0.65920000000000001</v>
      </c>
      <c r="M41" s="4">
        <v>0.388379584</v>
      </c>
      <c r="N41" s="4">
        <v>98.577399999999997</v>
      </c>
      <c r="O41" s="3">
        <v>6</v>
      </c>
    </row>
    <row r="42" spans="1:15" x14ac:dyDescent="0.2">
      <c r="A42" s="3" t="s">
        <v>61</v>
      </c>
      <c r="B42" s="3" t="s">
        <v>19</v>
      </c>
      <c r="C42" s="3" t="s">
        <v>20</v>
      </c>
      <c r="D42" s="4">
        <v>48.808300000000003</v>
      </c>
      <c r="E42" s="4">
        <v>2.1667000000000001</v>
      </c>
      <c r="F42" s="4">
        <v>14.0633</v>
      </c>
      <c r="G42" s="4">
        <v>12.2233</v>
      </c>
      <c r="H42" s="4">
        <v>0.20899999999999999</v>
      </c>
      <c r="I42" s="4">
        <v>6.4550000000000001</v>
      </c>
      <c r="J42" s="4">
        <v>11.833299999999999</v>
      </c>
      <c r="K42" s="4">
        <v>2.42</v>
      </c>
      <c r="L42" s="4">
        <v>0.41909999999999997</v>
      </c>
      <c r="M42" s="4">
        <v>0.24265131600000001</v>
      </c>
      <c r="N42" s="4">
        <v>99.099599999999995</v>
      </c>
      <c r="O42" s="3">
        <v>6</v>
      </c>
    </row>
    <row r="43" spans="1:15" x14ac:dyDescent="0.2">
      <c r="A43" s="3" t="s">
        <v>62</v>
      </c>
      <c r="B43" s="3" t="s">
        <v>19</v>
      </c>
      <c r="C43" s="3" t="s">
        <v>20</v>
      </c>
      <c r="D43" s="4">
        <v>49.931699999999999</v>
      </c>
      <c r="E43" s="4">
        <v>3.6766999999999999</v>
      </c>
      <c r="F43" s="4">
        <v>12.93</v>
      </c>
      <c r="G43" s="4">
        <v>14.375</v>
      </c>
      <c r="H43" s="4">
        <v>0.27610000000000001</v>
      </c>
      <c r="I43" s="4">
        <v>4.3266999999999998</v>
      </c>
      <c r="J43" s="4">
        <v>8.7117000000000004</v>
      </c>
      <c r="K43" s="4">
        <v>2.9016999999999999</v>
      </c>
      <c r="L43" s="4">
        <v>0.76139999999999997</v>
      </c>
      <c r="M43" s="4">
        <v>0.48415696899999999</v>
      </c>
      <c r="N43" s="4">
        <v>98.668899999999994</v>
      </c>
      <c r="O43" s="3">
        <v>6</v>
      </c>
    </row>
    <row r="44" spans="1:15" x14ac:dyDescent="0.2">
      <c r="A44" s="3" t="s">
        <v>63</v>
      </c>
      <c r="B44" s="3" t="s">
        <v>48</v>
      </c>
      <c r="C44" s="3" t="s">
        <v>20</v>
      </c>
      <c r="D44" s="4">
        <v>49.666699999999999</v>
      </c>
      <c r="E44" s="4">
        <v>3.03</v>
      </c>
      <c r="F44" s="4">
        <v>13.3467</v>
      </c>
      <c r="G44" s="4">
        <v>14.2417</v>
      </c>
      <c r="H44" s="4">
        <v>0.25019999999999998</v>
      </c>
      <c r="I44" s="4">
        <v>5.1283000000000003</v>
      </c>
      <c r="J44" s="4">
        <v>9.6082999999999998</v>
      </c>
      <c r="K44" s="4">
        <v>2.9333</v>
      </c>
      <c r="L44" s="4">
        <v>0.62109999999999999</v>
      </c>
      <c r="M44" s="4">
        <v>0.42320772400000001</v>
      </c>
      <c r="N44" s="4">
        <v>99.376300000000001</v>
      </c>
      <c r="O44" s="3">
        <v>6</v>
      </c>
    </row>
    <row r="45" spans="1:15" x14ac:dyDescent="0.2">
      <c r="A45" s="3" t="s">
        <v>64</v>
      </c>
      <c r="B45" s="3" t="s">
        <v>48</v>
      </c>
      <c r="C45" s="3" t="s">
        <v>20</v>
      </c>
      <c r="D45" s="4">
        <v>49.341700000000003</v>
      </c>
      <c r="E45" s="4">
        <v>2.9883000000000002</v>
      </c>
      <c r="F45" s="4">
        <v>13.4917</v>
      </c>
      <c r="G45" s="4">
        <v>14.2583</v>
      </c>
      <c r="H45" s="4">
        <v>0.24829999999999999</v>
      </c>
      <c r="I45" s="4">
        <v>5.2233000000000001</v>
      </c>
      <c r="J45" s="4">
        <v>9.6832999999999991</v>
      </c>
      <c r="K45" s="4">
        <v>3.0066999999999999</v>
      </c>
      <c r="L45" s="4">
        <v>0.61480000000000001</v>
      </c>
      <c r="M45" s="4">
        <v>0.40396059400000001</v>
      </c>
      <c r="N45" s="4">
        <v>99.378500000000003</v>
      </c>
      <c r="O45" s="3">
        <v>6</v>
      </c>
    </row>
    <row r="46" spans="1:15" x14ac:dyDescent="0.2">
      <c r="A46" s="3" t="s">
        <v>65</v>
      </c>
      <c r="B46" s="3" t="s">
        <v>48</v>
      </c>
      <c r="C46" s="3" t="s">
        <v>20</v>
      </c>
      <c r="D46" s="4">
        <v>51.462499999999999</v>
      </c>
      <c r="E46" s="4">
        <v>3.1025</v>
      </c>
      <c r="F46" s="4">
        <v>13.1325</v>
      </c>
      <c r="G46" s="4">
        <v>14.112500000000001</v>
      </c>
      <c r="H46" s="4">
        <v>0.27939999999999998</v>
      </c>
      <c r="I46" s="4">
        <v>3.7050000000000001</v>
      </c>
      <c r="J46" s="4">
        <v>7.7625000000000002</v>
      </c>
      <c r="K46" s="4">
        <v>3.29</v>
      </c>
      <c r="L46" s="4">
        <v>0.879</v>
      </c>
      <c r="M46" s="4">
        <v>0.74720107700000005</v>
      </c>
      <c r="N46" s="4">
        <v>98.715699999999998</v>
      </c>
      <c r="O46" s="3">
        <v>4</v>
      </c>
    </row>
    <row r="47" spans="1:15" x14ac:dyDescent="0.2">
      <c r="A47" s="3" t="s">
        <v>66</v>
      </c>
      <c r="B47" s="3" t="s">
        <v>19</v>
      </c>
      <c r="C47" s="3" t="s">
        <v>20</v>
      </c>
      <c r="D47" s="4">
        <v>49.326700000000002</v>
      </c>
      <c r="E47" s="4">
        <v>3.19</v>
      </c>
      <c r="F47" s="4">
        <v>12.908300000000001</v>
      </c>
      <c r="G47" s="4">
        <v>14.583299999999999</v>
      </c>
      <c r="H47" s="4">
        <v>0.2387</v>
      </c>
      <c r="I47" s="4">
        <v>4.5567000000000002</v>
      </c>
      <c r="J47" s="4">
        <v>9.2583000000000002</v>
      </c>
      <c r="K47" s="4">
        <v>2.9133</v>
      </c>
      <c r="L47" s="4">
        <v>0.7339</v>
      </c>
      <c r="M47" s="4">
        <v>0.39846141400000001</v>
      </c>
      <c r="N47" s="4">
        <v>98.430899999999994</v>
      </c>
      <c r="O47" s="3">
        <v>6</v>
      </c>
    </row>
    <row r="48" spans="1:15" x14ac:dyDescent="0.2">
      <c r="A48" s="3" t="s">
        <v>67</v>
      </c>
      <c r="B48" s="3" t="s">
        <v>48</v>
      </c>
      <c r="C48" s="3" t="s">
        <v>20</v>
      </c>
      <c r="D48" s="4">
        <v>49.256700000000002</v>
      </c>
      <c r="E48" s="4">
        <v>3.4033000000000002</v>
      </c>
      <c r="F48" s="4">
        <v>12.783300000000001</v>
      </c>
      <c r="G48" s="4">
        <v>14.996700000000001</v>
      </c>
      <c r="H48" s="4">
        <v>0.25700000000000001</v>
      </c>
      <c r="I48" s="4">
        <v>4.5533000000000001</v>
      </c>
      <c r="J48" s="4">
        <v>9.1050000000000004</v>
      </c>
      <c r="K48" s="4">
        <v>3.0367000000000002</v>
      </c>
      <c r="L48" s="4">
        <v>0.69850000000000001</v>
      </c>
      <c r="M48" s="4">
        <v>0.43741393899999997</v>
      </c>
      <c r="N48" s="4">
        <v>98.865600000000001</v>
      </c>
      <c r="O48" s="3">
        <v>6</v>
      </c>
    </row>
    <row r="49" spans="1:15" x14ac:dyDescent="0.2">
      <c r="A49" s="3" t="s">
        <v>68</v>
      </c>
      <c r="B49" s="3" t="s">
        <v>19</v>
      </c>
      <c r="C49" s="3" t="s">
        <v>20</v>
      </c>
      <c r="D49" s="4">
        <v>49.258299999999998</v>
      </c>
      <c r="E49" s="4">
        <v>3.4517000000000002</v>
      </c>
      <c r="F49" s="4">
        <v>12.958299999999999</v>
      </c>
      <c r="G49" s="4">
        <v>14.6417</v>
      </c>
      <c r="H49" s="4">
        <v>0.2621</v>
      </c>
      <c r="I49" s="4">
        <v>4.5117000000000003</v>
      </c>
      <c r="J49" s="4">
        <v>8.8167000000000009</v>
      </c>
      <c r="K49" s="4">
        <v>2.97</v>
      </c>
      <c r="L49" s="4">
        <v>0.73970000000000002</v>
      </c>
      <c r="M49" s="4">
        <v>0.49400966600000001</v>
      </c>
      <c r="N49" s="4">
        <v>98.466499999999996</v>
      </c>
      <c r="O49" s="3">
        <v>6</v>
      </c>
    </row>
    <row r="50" spans="1:15" x14ac:dyDescent="0.2">
      <c r="A50" s="3" t="s">
        <v>69</v>
      </c>
      <c r="B50" s="3" t="s">
        <v>48</v>
      </c>
      <c r="C50" s="3" t="s">
        <v>20</v>
      </c>
      <c r="D50" s="4">
        <v>49.95</v>
      </c>
      <c r="E50" s="4">
        <v>2.9460000000000002</v>
      </c>
      <c r="F50" s="4">
        <v>13.263999999999999</v>
      </c>
      <c r="G50" s="4">
        <v>14.868</v>
      </c>
      <c r="H50" s="4">
        <v>0.25890000000000002</v>
      </c>
      <c r="I50" s="4">
        <v>4.7300000000000004</v>
      </c>
      <c r="J50" s="4">
        <v>9.1240000000000006</v>
      </c>
      <c r="K50" s="4">
        <v>2.97</v>
      </c>
      <c r="L50" s="4">
        <v>0.58799999999999997</v>
      </c>
      <c r="M50" s="4">
        <v>0.334991712</v>
      </c>
      <c r="N50" s="4">
        <v>99.153700000000001</v>
      </c>
      <c r="O50" s="3">
        <v>5</v>
      </c>
    </row>
    <row r="51" spans="1:15" x14ac:dyDescent="0.2">
      <c r="A51" s="3" t="s">
        <v>70</v>
      </c>
      <c r="B51" s="3" t="s">
        <v>19</v>
      </c>
      <c r="C51" s="3" t="s">
        <v>44</v>
      </c>
      <c r="D51" s="4">
        <v>49.813299999999998</v>
      </c>
      <c r="E51" s="4">
        <v>2.7233000000000001</v>
      </c>
      <c r="F51" s="4">
        <v>13.4283</v>
      </c>
      <c r="G51" s="4">
        <v>13.628299999999999</v>
      </c>
      <c r="H51" s="4">
        <v>0.22040000000000001</v>
      </c>
      <c r="I51" s="4">
        <v>5.2083000000000004</v>
      </c>
      <c r="J51" s="4">
        <v>9.9783000000000008</v>
      </c>
      <c r="K51" s="4">
        <v>2.9350000000000001</v>
      </c>
      <c r="L51" s="4">
        <v>0.60329999999999995</v>
      </c>
      <c r="M51" s="4">
        <v>0.30795407800000002</v>
      </c>
      <c r="N51" s="4">
        <v>99.081100000000006</v>
      </c>
      <c r="O51" s="3">
        <v>6</v>
      </c>
    </row>
    <row r="52" spans="1:15" x14ac:dyDescent="0.2">
      <c r="A52" s="3" t="s">
        <v>72</v>
      </c>
      <c r="B52" s="3" t="s">
        <v>19</v>
      </c>
      <c r="C52" s="3" t="s">
        <v>20</v>
      </c>
      <c r="D52" s="4">
        <v>49.976700000000001</v>
      </c>
      <c r="E52" s="4">
        <v>2.5432999999999999</v>
      </c>
      <c r="F52" s="4">
        <v>13.715</v>
      </c>
      <c r="G52" s="4">
        <v>13.4383</v>
      </c>
      <c r="H52" s="4">
        <v>0.21659999999999999</v>
      </c>
      <c r="I52" s="4">
        <v>5.4016999999999999</v>
      </c>
      <c r="J52" s="4">
        <v>9.9932999999999996</v>
      </c>
      <c r="K52" s="4">
        <v>2.91</v>
      </c>
      <c r="L52" s="4">
        <v>0.58989999999999998</v>
      </c>
      <c r="M52" s="4">
        <v>0.278625118</v>
      </c>
      <c r="N52" s="4">
        <v>99.283799999999999</v>
      </c>
      <c r="O52" s="3">
        <v>6</v>
      </c>
    </row>
    <row r="53" spans="1:15" x14ac:dyDescent="0.2">
      <c r="A53" s="3" t="s">
        <v>74</v>
      </c>
      <c r="B53" s="3" t="s">
        <v>19</v>
      </c>
      <c r="C53" s="3" t="s">
        <v>44</v>
      </c>
      <c r="D53" s="4">
        <v>49.648299999999999</v>
      </c>
      <c r="E53" s="4">
        <v>2.5733000000000001</v>
      </c>
      <c r="F53" s="4">
        <v>13.67</v>
      </c>
      <c r="G53" s="4">
        <v>13.46</v>
      </c>
      <c r="H53" s="4">
        <v>0.21249999999999999</v>
      </c>
      <c r="I53" s="4">
        <v>5.4832999999999998</v>
      </c>
      <c r="J53" s="4">
        <v>10.2117</v>
      </c>
      <c r="K53" s="4">
        <v>2.8816999999999999</v>
      </c>
      <c r="L53" s="4">
        <v>0.5736</v>
      </c>
      <c r="M53" s="4">
        <v>0.29901791</v>
      </c>
      <c r="N53" s="4">
        <v>99.248599999999996</v>
      </c>
      <c r="O53" s="3">
        <v>6</v>
      </c>
    </row>
    <row r="54" spans="1:15" x14ac:dyDescent="0.2">
      <c r="A54" s="3" t="s">
        <v>76</v>
      </c>
      <c r="B54" s="3" t="s">
        <v>19</v>
      </c>
      <c r="C54" s="3" t="s">
        <v>20</v>
      </c>
      <c r="D54" s="4">
        <v>50.068300000000001</v>
      </c>
      <c r="E54" s="4">
        <v>2.9832999999999998</v>
      </c>
      <c r="F54" s="4">
        <v>12.9633</v>
      </c>
      <c r="G54" s="4">
        <v>14.685</v>
      </c>
      <c r="H54" s="4">
        <v>0.24149999999999999</v>
      </c>
      <c r="I54" s="4">
        <v>4.54</v>
      </c>
      <c r="J54" s="4">
        <v>9.1016999999999992</v>
      </c>
      <c r="K54" s="4">
        <v>3.15</v>
      </c>
      <c r="L54" s="4">
        <v>0.71120000000000005</v>
      </c>
      <c r="M54" s="4">
        <v>0.34209482000000002</v>
      </c>
      <c r="N54" s="4">
        <v>99.084000000000003</v>
      </c>
      <c r="O54" s="3">
        <v>6</v>
      </c>
    </row>
    <row r="55" spans="1:15" x14ac:dyDescent="0.2">
      <c r="A55" s="3" t="s">
        <v>77</v>
      </c>
      <c r="B55" s="3" t="s">
        <v>19</v>
      </c>
      <c r="C55" s="3" t="s">
        <v>20</v>
      </c>
      <c r="D55" s="4">
        <v>48.651699999999998</v>
      </c>
      <c r="E55" s="4">
        <v>3.15</v>
      </c>
      <c r="F55" s="4">
        <v>13.28</v>
      </c>
      <c r="G55" s="4">
        <v>14.011699999999999</v>
      </c>
      <c r="H55" s="4">
        <v>0.21690000000000001</v>
      </c>
      <c r="I55" s="4">
        <v>5.3182999999999998</v>
      </c>
      <c r="J55" s="4">
        <v>10.095000000000001</v>
      </c>
      <c r="K55" s="4">
        <v>2.78</v>
      </c>
      <c r="L55" s="4">
        <v>0.59650000000000003</v>
      </c>
      <c r="M55" s="4">
        <v>0.38906698200000001</v>
      </c>
      <c r="N55" s="4">
        <v>98.843400000000003</v>
      </c>
      <c r="O55" s="3">
        <v>6</v>
      </c>
    </row>
    <row r="56" spans="1:15" x14ac:dyDescent="0.2">
      <c r="A56" s="3" t="s">
        <v>79</v>
      </c>
      <c r="B56" s="3" t="s">
        <v>81</v>
      </c>
      <c r="C56" s="3" t="s">
        <v>20</v>
      </c>
      <c r="D56" s="4">
        <v>50.403300000000002</v>
      </c>
      <c r="E56" s="4">
        <v>3.1633</v>
      </c>
      <c r="F56" s="4">
        <v>13.3767</v>
      </c>
      <c r="G56" s="4">
        <v>14.886699999999999</v>
      </c>
      <c r="H56" s="4">
        <v>0.222</v>
      </c>
      <c r="I56" s="4">
        <v>4.7832999999999997</v>
      </c>
      <c r="J56" s="4">
        <v>9.14</v>
      </c>
      <c r="K56" s="4">
        <v>2.06</v>
      </c>
      <c r="L56" s="4">
        <v>1.77</v>
      </c>
      <c r="M56" s="4">
        <v>0.37623556200000002</v>
      </c>
      <c r="N56" s="4">
        <v>100.2927</v>
      </c>
      <c r="O56" s="3">
        <v>3</v>
      </c>
    </row>
    <row r="57" spans="1:15" x14ac:dyDescent="0.2">
      <c r="A57" s="3" t="s">
        <v>82</v>
      </c>
      <c r="B57" s="3" t="s">
        <v>81</v>
      </c>
      <c r="C57" s="3" t="s">
        <v>20</v>
      </c>
      <c r="D57" s="4">
        <v>49.863300000000002</v>
      </c>
      <c r="E57" s="4">
        <v>3.4217</v>
      </c>
      <c r="F57" s="4">
        <v>12.1</v>
      </c>
      <c r="G57" s="4">
        <v>15.984999999999999</v>
      </c>
      <c r="H57" s="4">
        <v>0.2651</v>
      </c>
      <c r="I57" s="4">
        <v>4.3933</v>
      </c>
      <c r="J57" s="4">
        <v>9.0517000000000003</v>
      </c>
      <c r="K57" s="4">
        <v>2.8283</v>
      </c>
      <c r="L57" s="4">
        <v>0.70909999999999995</v>
      </c>
      <c r="M57" s="4">
        <v>0.413813292</v>
      </c>
      <c r="N57" s="4">
        <v>99.139700000000005</v>
      </c>
      <c r="O57" s="3">
        <v>6</v>
      </c>
    </row>
    <row r="58" spans="1:15" x14ac:dyDescent="0.2">
      <c r="A58" s="3" t="s">
        <v>84</v>
      </c>
      <c r="B58" s="3" t="s">
        <v>19</v>
      </c>
      <c r="C58" s="3" t="s">
        <v>44</v>
      </c>
      <c r="D58" s="4">
        <v>48.951700000000002</v>
      </c>
      <c r="E58" s="4">
        <v>3.0467</v>
      </c>
      <c r="F58" s="4">
        <v>13.353300000000001</v>
      </c>
      <c r="G58" s="4">
        <v>14.065</v>
      </c>
      <c r="H58" s="4">
        <v>0.22070000000000001</v>
      </c>
      <c r="I58" s="4">
        <v>5.2949999999999999</v>
      </c>
      <c r="J58" s="4">
        <v>10.2133</v>
      </c>
      <c r="K58" s="4">
        <v>2.8332999999999999</v>
      </c>
      <c r="L58" s="4">
        <v>0.55069999999999997</v>
      </c>
      <c r="M58" s="4">
        <v>0.35950889000000003</v>
      </c>
      <c r="N58" s="4">
        <v>99.267899999999997</v>
      </c>
      <c r="O58" s="3">
        <v>6</v>
      </c>
    </row>
    <row r="59" spans="1:15" x14ac:dyDescent="0.2">
      <c r="A59" s="3" t="s">
        <v>85</v>
      </c>
      <c r="B59" s="3" t="s">
        <v>19</v>
      </c>
      <c r="C59" s="3" t="s">
        <v>44</v>
      </c>
      <c r="D59" s="4">
        <v>48.893300000000004</v>
      </c>
      <c r="E59" s="4">
        <v>3.585</v>
      </c>
      <c r="F59" s="4">
        <v>12.886699999999999</v>
      </c>
      <c r="G59" s="4">
        <v>14.945</v>
      </c>
      <c r="H59" s="4">
        <v>0.23619999999999999</v>
      </c>
      <c r="I59" s="4">
        <v>4.7066999999999997</v>
      </c>
      <c r="J59" s="4">
        <v>9.4016999999999999</v>
      </c>
      <c r="K59" s="4">
        <v>2.9049999999999998</v>
      </c>
      <c r="L59" s="4">
        <v>0.68200000000000005</v>
      </c>
      <c r="M59" s="4">
        <v>0.43924699900000003</v>
      </c>
      <c r="N59" s="4">
        <v>99.063999999999993</v>
      </c>
      <c r="O59" s="3">
        <v>6</v>
      </c>
    </row>
    <row r="60" spans="1:15" x14ac:dyDescent="0.2">
      <c r="A60" s="3" t="s">
        <v>86</v>
      </c>
      <c r="B60" s="3" t="s">
        <v>81</v>
      </c>
      <c r="C60" s="3" t="s">
        <v>20</v>
      </c>
      <c r="D60" s="4">
        <v>50.716000000000001</v>
      </c>
      <c r="E60" s="4">
        <v>3.5</v>
      </c>
      <c r="F60" s="4">
        <v>12.228</v>
      </c>
      <c r="G60" s="4">
        <v>16.22</v>
      </c>
      <c r="H60" s="4">
        <v>0.27789999999999998</v>
      </c>
      <c r="I60" s="4">
        <v>3.99</v>
      </c>
      <c r="J60" s="4">
        <v>8.6319999999999997</v>
      </c>
      <c r="K60" s="4">
        <v>2.6</v>
      </c>
      <c r="L60" s="4">
        <v>0.79749999999999999</v>
      </c>
      <c r="M60" s="4">
        <v>0.48255304100000002</v>
      </c>
      <c r="N60" s="4">
        <v>99.654899999999998</v>
      </c>
      <c r="O60" s="3">
        <v>5</v>
      </c>
    </row>
    <row r="61" spans="1:15" x14ac:dyDescent="0.2">
      <c r="A61" s="3" t="s">
        <v>88</v>
      </c>
      <c r="B61" s="3" t="s">
        <v>19</v>
      </c>
      <c r="C61" s="3" t="s">
        <v>44</v>
      </c>
      <c r="D61" s="4">
        <v>51.031700000000001</v>
      </c>
      <c r="E61" s="4">
        <v>3.6932999999999998</v>
      </c>
      <c r="F61" s="4">
        <v>12.943300000000001</v>
      </c>
      <c r="G61" s="4">
        <v>14.068300000000001</v>
      </c>
      <c r="H61" s="4">
        <v>0.26819999999999999</v>
      </c>
      <c r="I61" s="4">
        <v>4.03</v>
      </c>
      <c r="J61" s="4">
        <v>8.5132999999999992</v>
      </c>
      <c r="K61" s="4">
        <v>3.0383</v>
      </c>
      <c r="L61" s="4">
        <v>0.81720000000000004</v>
      </c>
      <c r="M61" s="4">
        <v>0.510965471</v>
      </c>
      <c r="N61" s="4">
        <v>99.238299999999995</v>
      </c>
      <c r="O61" s="3">
        <v>6</v>
      </c>
    </row>
    <row r="62" spans="1:15" x14ac:dyDescent="0.2">
      <c r="A62" s="3" t="s">
        <v>90</v>
      </c>
      <c r="B62" s="3" t="s">
        <v>19</v>
      </c>
      <c r="C62" s="3" t="s">
        <v>44</v>
      </c>
      <c r="D62" s="4">
        <v>48.674999999999997</v>
      </c>
      <c r="E62" s="4">
        <v>2.8167</v>
      </c>
      <c r="F62" s="4">
        <v>13.5883</v>
      </c>
      <c r="G62" s="4">
        <v>13.513299999999999</v>
      </c>
      <c r="H62" s="4">
        <v>0.224</v>
      </c>
      <c r="I62" s="4">
        <v>5.585</v>
      </c>
      <c r="J62" s="4">
        <v>10.585000000000001</v>
      </c>
      <c r="K62" s="4">
        <v>2.7</v>
      </c>
      <c r="L62" s="4">
        <v>0.52610000000000001</v>
      </c>
      <c r="M62" s="4">
        <v>0.33636650699999998</v>
      </c>
      <c r="N62" s="4">
        <v>98.882599999999996</v>
      </c>
      <c r="O62" s="3">
        <v>6</v>
      </c>
    </row>
    <row r="63" spans="1:15" x14ac:dyDescent="0.2">
      <c r="A63" s="3" t="s">
        <v>91</v>
      </c>
      <c r="B63" s="3" t="s">
        <v>19</v>
      </c>
      <c r="C63" s="3" t="s">
        <v>20</v>
      </c>
      <c r="D63" s="4">
        <v>49.716700000000003</v>
      </c>
      <c r="E63" s="4">
        <v>3.6667000000000001</v>
      </c>
      <c r="F63" s="4">
        <v>12.7783</v>
      </c>
      <c r="G63" s="4">
        <v>15.066700000000001</v>
      </c>
      <c r="H63" s="4">
        <v>0.25209999999999999</v>
      </c>
      <c r="I63" s="4">
        <v>4.3733000000000004</v>
      </c>
      <c r="J63" s="4">
        <v>8.69</v>
      </c>
      <c r="K63" s="4">
        <v>3.0266999999999999</v>
      </c>
      <c r="L63" s="4">
        <v>0.71540000000000004</v>
      </c>
      <c r="M63" s="4">
        <v>0.482094776</v>
      </c>
      <c r="N63" s="4">
        <v>99.159000000000006</v>
      </c>
      <c r="O63" s="3">
        <v>6</v>
      </c>
    </row>
    <row r="64" spans="1:15" x14ac:dyDescent="0.2">
      <c r="A64" s="3" t="s">
        <v>93</v>
      </c>
      <c r="B64" s="3" t="s">
        <v>81</v>
      </c>
      <c r="C64" s="3" t="s">
        <v>20</v>
      </c>
      <c r="D64" s="4">
        <v>50.865000000000002</v>
      </c>
      <c r="E64" s="4">
        <v>3.43</v>
      </c>
      <c r="F64" s="4">
        <v>12.63</v>
      </c>
      <c r="G64" s="4">
        <v>15.664999999999999</v>
      </c>
      <c r="H64" s="4">
        <v>0.27989999999999998</v>
      </c>
      <c r="I64" s="4">
        <v>4.3550000000000004</v>
      </c>
      <c r="J64" s="4">
        <v>9.0950000000000006</v>
      </c>
      <c r="K64" s="4">
        <v>2.2250000000000001</v>
      </c>
      <c r="L64" s="4">
        <v>0.74839999999999995</v>
      </c>
      <c r="M64" s="4">
        <v>0.470638151</v>
      </c>
      <c r="N64" s="4">
        <v>99.946100000000001</v>
      </c>
      <c r="O64" s="3">
        <v>2</v>
      </c>
    </row>
    <row r="65" spans="1:15" x14ac:dyDescent="0.2">
      <c r="A65" s="3" t="s">
        <v>95</v>
      </c>
      <c r="B65" s="3" t="s">
        <v>19</v>
      </c>
      <c r="C65" s="3" t="s">
        <v>44</v>
      </c>
      <c r="D65" s="4">
        <v>50.6783</v>
      </c>
      <c r="E65" s="4">
        <v>3.34</v>
      </c>
      <c r="F65" s="4">
        <v>12.86</v>
      </c>
      <c r="G65" s="4">
        <v>14.808299999999999</v>
      </c>
      <c r="H65" s="4">
        <v>0.26469999999999999</v>
      </c>
      <c r="I65" s="4">
        <v>3.9550000000000001</v>
      </c>
      <c r="J65" s="4">
        <v>8.4232999999999993</v>
      </c>
      <c r="K65" s="4">
        <v>3.1267</v>
      </c>
      <c r="L65" s="4">
        <v>0.86529999999999996</v>
      </c>
      <c r="M65" s="4">
        <v>0.48873961900000001</v>
      </c>
      <c r="N65" s="4">
        <v>99.174400000000006</v>
      </c>
      <c r="O65" s="3">
        <v>6</v>
      </c>
    </row>
    <row r="66" spans="1:15" x14ac:dyDescent="0.2">
      <c r="A66" s="3" t="s">
        <v>97</v>
      </c>
      <c r="B66" s="3" t="s">
        <v>81</v>
      </c>
      <c r="C66" s="3" t="s">
        <v>20</v>
      </c>
      <c r="D66" s="4">
        <v>50.222000000000001</v>
      </c>
      <c r="E66" s="4">
        <v>3.17</v>
      </c>
      <c r="F66" s="4">
        <v>13.061999999999999</v>
      </c>
      <c r="G66" s="4">
        <v>15.215999999999999</v>
      </c>
      <c r="H66" s="4">
        <v>0.2641</v>
      </c>
      <c r="I66" s="4">
        <v>4.99</v>
      </c>
      <c r="J66" s="4">
        <v>9.73</v>
      </c>
      <c r="K66" s="4">
        <v>1.7635000000000001</v>
      </c>
      <c r="L66" s="4">
        <v>0.63390000000000002</v>
      </c>
      <c r="M66" s="4">
        <v>0.38654652499999997</v>
      </c>
      <c r="N66" s="4">
        <v>99.555400000000006</v>
      </c>
      <c r="O66" s="3">
        <v>6</v>
      </c>
    </row>
    <row r="67" spans="1:15" x14ac:dyDescent="0.2">
      <c r="A67" s="3" t="s">
        <v>98</v>
      </c>
      <c r="B67" s="3" t="s">
        <v>19</v>
      </c>
      <c r="C67" s="3" t="s">
        <v>44</v>
      </c>
      <c r="D67" s="4">
        <v>49.903300000000002</v>
      </c>
      <c r="E67" s="4">
        <v>3.3633000000000002</v>
      </c>
      <c r="F67" s="4">
        <v>12.871700000000001</v>
      </c>
      <c r="G67" s="4">
        <v>14.923299999999999</v>
      </c>
      <c r="H67" s="4">
        <v>0.25800000000000001</v>
      </c>
      <c r="I67" s="4">
        <v>4.29</v>
      </c>
      <c r="J67" s="4">
        <v>8.9132999999999996</v>
      </c>
      <c r="K67" s="4">
        <v>3.03</v>
      </c>
      <c r="L67" s="4">
        <v>0.79990000000000006</v>
      </c>
      <c r="M67" s="4">
        <v>0.42618644700000002</v>
      </c>
      <c r="N67" s="4">
        <v>99.118600000000001</v>
      </c>
      <c r="O67" s="3">
        <v>6</v>
      </c>
    </row>
    <row r="68" spans="1:15" x14ac:dyDescent="0.2">
      <c r="A68" s="3" t="s">
        <v>100</v>
      </c>
      <c r="B68" s="3" t="s">
        <v>19</v>
      </c>
      <c r="C68" s="3" t="s">
        <v>44</v>
      </c>
      <c r="D68" s="4">
        <v>48.0533</v>
      </c>
      <c r="E68" s="4">
        <v>2.4782999999999999</v>
      </c>
      <c r="F68" s="4">
        <v>14.135</v>
      </c>
      <c r="G68" s="4">
        <v>12.4533</v>
      </c>
      <c r="H68" s="4">
        <v>0.19040000000000001</v>
      </c>
      <c r="I68" s="4">
        <v>6.3766999999999996</v>
      </c>
      <c r="J68" s="4">
        <v>11.5467</v>
      </c>
      <c r="K68" s="4">
        <v>2.36</v>
      </c>
      <c r="L68" s="4">
        <v>0.4239</v>
      </c>
      <c r="M68" s="4">
        <v>0.27656292500000001</v>
      </c>
      <c r="N68" s="4">
        <v>98.6173</v>
      </c>
      <c r="O68" s="3">
        <v>6</v>
      </c>
    </row>
    <row r="69" spans="1:15" x14ac:dyDescent="0.2">
      <c r="A69" s="3" t="s">
        <v>102</v>
      </c>
      <c r="B69" s="3" t="s">
        <v>19</v>
      </c>
      <c r="C69" s="3" t="s">
        <v>20</v>
      </c>
      <c r="D69" s="4">
        <v>47.741700000000002</v>
      </c>
      <c r="E69" s="4">
        <v>2.0716999999999999</v>
      </c>
      <c r="F69" s="4">
        <v>15.611700000000001</v>
      </c>
      <c r="G69" s="4">
        <v>11.1517</v>
      </c>
      <c r="H69" s="4">
        <v>0.1938</v>
      </c>
      <c r="I69" s="4">
        <v>7.43</v>
      </c>
      <c r="J69" s="4">
        <v>11.545</v>
      </c>
      <c r="K69" s="4">
        <v>2.35</v>
      </c>
      <c r="L69" s="4">
        <v>0.41099999999999998</v>
      </c>
      <c r="M69" s="4">
        <v>0.20049093600000001</v>
      </c>
      <c r="N69" s="4">
        <v>98.934899999999999</v>
      </c>
      <c r="O69" s="3">
        <v>6</v>
      </c>
    </row>
    <row r="70" spans="1:15" x14ac:dyDescent="0.2">
      <c r="A70" s="3" t="s">
        <v>104</v>
      </c>
      <c r="B70" s="3" t="s">
        <v>19</v>
      </c>
      <c r="C70" s="3" t="s">
        <v>20</v>
      </c>
      <c r="D70" s="4">
        <v>47.78</v>
      </c>
      <c r="E70" s="4">
        <v>2</v>
      </c>
      <c r="F70" s="4">
        <v>15.21</v>
      </c>
      <c r="G70" s="4">
        <v>11.3467</v>
      </c>
      <c r="H70" s="4">
        <v>0.18329999999999999</v>
      </c>
      <c r="I70" s="4">
        <v>7.5049999999999999</v>
      </c>
      <c r="J70" s="4">
        <v>11.843299999999999</v>
      </c>
      <c r="K70" s="4">
        <v>2.29</v>
      </c>
      <c r="L70" s="4">
        <v>0.36109999999999998</v>
      </c>
      <c r="M70" s="4">
        <v>0.191096504</v>
      </c>
      <c r="N70" s="4">
        <v>98.952799999999996</v>
      </c>
      <c r="O70" s="3">
        <v>6</v>
      </c>
    </row>
    <row r="71" spans="1:15" x14ac:dyDescent="0.2">
      <c r="A71" s="3" t="s">
        <v>105</v>
      </c>
      <c r="B71" s="3" t="s">
        <v>19</v>
      </c>
      <c r="C71" s="3" t="s">
        <v>44</v>
      </c>
      <c r="D71" s="4">
        <v>47.83</v>
      </c>
      <c r="E71" s="4">
        <v>2.0882999999999998</v>
      </c>
      <c r="F71" s="4">
        <v>15.125</v>
      </c>
      <c r="G71" s="4">
        <v>11.1883</v>
      </c>
      <c r="H71" s="4">
        <v>0.17449999999999999</v>
      </c>
      <c r="I71" s="4">
        <v>7.4482999999999997</v>
      </c>
      <c r="J71" s="4">
        <v>11.486700000000001</v>
      </c>
      <c r="K71" s="4">
        <v>2.2549999999999999</v>
      </c>
      <c r="L71" s="4">
        <v>0.36499999999999999</v>
      </c>
      <c r="M71" s="4">
        <v>0.185826456</v>
      </c>
      <c r="N71" s="4">
        <v>98.397900000000007</v>
      </c>
      <c r="O71" s="3">
        <v>6</v>
      </c>
    </row>
    <row r="72" spans="1:15" x14ac:dyDescent="0.2">
      <c r="A72" s="3" t="s">
        <v>106</v>
      </c>
      <c r="B72" s="3" t="s">
        <v>19</v>
      </c>
      <c r="C72" s="3" t="s">
        <v>20</v>
      </c>
      <c r="D72" s="4">
        <v>49.942</v>
      </c>
      <c r="E72" s="4">
        <v>2.528</v>
      </c>
      <c r="F72" s="4">
        <v>13.506</v>
      </c>
      <c r="G72" s="4">
        <v>13.114000000000001</v>
      </c>
      <c r="H72" s="4">
        <v>0.2233</v>
      </c>
      <c r="I72" s="4">
        <v>5.3479999999999999</v>
      </c>
      <c r="J72" s="4">
        <v>9.61</v>
      </c>
      <c r="K72" s="4">
        <v>2.802</v>
      </c>
      <c r="L72" s="4">
        <v>0.59179999999999999</v>
      </c>
      <c r="M72" s="4">
        <v>0.25983625300000002</v>
      </c>
      <c r="N72" s="4">
        <v>98.266099999999994</v>
      </c>
      <c r="O72" s="3">
        <v>5</v>
      </c>
    </row>
    <row r="73" spans="1:15" x14ac:dyDescent="0.2">
      <c r="A73" s="3" t="s">
        <v>107</v>
      </c>
      <c r="B73" s="3" t="s">
        <v>19</v>
      </c>
      <c r="C73" s="3" t="s">
        <v>20</v>
      </c>
      <c r="D73" s="4">
        <v>49.368299999999998</v>
      </c>
      <c r="E73" s="4">
        <v>3.2132999999999998</v>
      </c>
      <c r="F73" s="4">
        <v>12.8817</v>
      </c>
      <c r="G73" s="4">
        <v>15.031700000000001</v>
      </c>
      <c r="H73" s="4">
        <v>0.24490000000000001</v>
      </c>
      <c r="I73" s="4">
        <v>4.6266999999999996</v>
      </c>
      <c r="J73" s="4">
        <v>9.44</v>
      </c>
      <c r="K73" s="4">
        <v>2.9533</v>
      </c>
      <c r="L73" s="4">
        <v>0.66439999999999999</v>
      </c>
      <c r="M73" s="4">
        <v>0.46445157399999998</v>
      </c>
      <c r="N73" s="4">
        <v>99.225300000000004</v>
      </c>
      <c r="O73" s="3">
        <v>6</v>
      </c>
    </row>
    <row r="74" spans="1:15" x14ac:dyDescent="0.2">
      <c r="A74" s="7" t="s">
        <v>108</v>
      </c>
      <c r="B74" s="7" t="s">
        <v>19</v>
      </c>
      <c r="C74" s="7" t="s">
        <v>44</v>
      </c>
      <c r="D74" s="8">
        <v>47.744999999999997</v>
      </c>
      <c r="E74" s="8">
        <v>2.0700000000000003</v>
      </c>
      <c r="F74" s="8">
        <v>15.437999999999999</v>
      </c>
      <c r="G74" s="8">
        <v>11.779999999999998</v>
      </c>
      <c r="H74" s="8">
        <v>0.18366000000000002</v>
      </c>
      <c r="I74" s="8">
        <v>7.6920000000000002</v>
      </c>
      <c r="J74" s="8">
        <v>12.209</v>
      </c>
      <c r="K74" s="8">
        <v>2.2709999999999999</v>
      </c>
      <c r="L74" s="8">
        <v>0.35860000000000003</v>
      </c>
      <c r="M74" s="8">
        <v>0.19</v>
      </c>
      <c r="N74" s="8">
        <v>100.13142999999999</v>
      </c>
      <c r="O74" s="7">
        <v>10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54DAC3-C8D9-CC48-A87F-5BD475CC0294}">
  <dimension ref="A1:AA24"/>
  <sheetViews>
    <sheetView zoomScale="102" workbookViewId="0"/>
  </sheetViews>
  <sheetFormatPr baseColWidth="10" defaultRowHeight="16" x14ac:dyDescent="0.2"/>
  <cols>
    <col min="1" max="1" width="15" customWidth="1"/>
  </cols>
  <sheetData>
    <row r="1" spans="1:27" x14ac:dyDescent="0.2">
      <c r="A1" s="1" t="s">
        <v>1146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27" ht="18" x14ac:dyDescent="0.2">
      <c r="D2" s="182" t="s">
        <v>678</v>
      </c>
      <c r="E2" s="182"/>
      <c r="F2" s="182"/>
      <c r="G2" s="182"/>
      <c r="H2" s="182"/>
      <c r="I2" s="182"/>
      <c r="J2" s="182"/>
      <c r="K2" s="182"/>
      <c r="L2" s="182"/>
      <c r="M2" s="182"/>
      <c r="N2" s="182"/>
      <c r="O2" s="182"/>
      <c r="Q2" s="182" t="s">
        <v>703</v>
      </c>
      <c r="R2" s="182"/>
      <c r="S2" s="182"/>
      <c r="T2" s="182"/>
      <c r="U2" s="182"/>
      <c r="V2" s="182"/>
      <c r="W2" s="182"/>
      <c r="X2" s="182"/>
      <c r="Y2" s="182"/>
      <c r="Z2" s="182"/>
    </row>
    <row r="3" spans="1:27" x14ac:dyDescent="0.2">
      <c r="A3" s="28" t="s">
        <v>153</v>
      </c>
      <c r="B3" s="28" t="s">
        <v>679</v>
      </c>
      <c r="C3" s="28" t="s">
        <v>680</v>
      </c>
      <c r="D3" s="2" t="s">
        <v>563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2" t="s">
        <v>12</v>
      </c>
      <c r="K3" s="2" t="s">
        <v>13</v>
      </c>
      <c r="L3" s="2" t="s">
        <v>14</v>
      </c>
      <c r="M3" s="2" t="s">
        <v>15</v>
      </c>
      <c r="N3" s="28" t="s">
        <v>16</v>
      </c>
      <c r="O3" s="28" t="s">
        <v>17</v>
      </c>
      <c r="Q3" s="2" t="s">
        <v>563</v>
      </c>
      <c r="R3" s="2" t="s">
        <v>7</v>
      </c>
      <c r="S3" s="2" t="s">
        <v>8</v>
      </c>
      <c r="T3" s="2" t="s">
        <v>681</v>
      </c>
      <c r="U3" s="2" t="s">
        <v>10</v>
      </c>
      <c r="V3" s="2" t="s">
        <v>11</v>
      </c>
      <c r="W3" s="2" t="s">
        <v>12</v>
      </c>
      <c r="X3" s="2" t="s">
        <v>13</v>
      </c>
      <c r="Y3" s="2" t="s">
        <v>14</v>
      </c>
      <c r="Z3" s="2" t="s">
        <v>15</v>
      </c>
      <c r="AA3" s="28" t="s">
        <v>682</v>
      </c>
    </row>
    <row r="4" spans="1:27" x14ac:dyDescent="0.2">
      <c r="A4" s="3" t="s">
        <v>683</v>
      </c>
      <c r="B4" s="3" t="s">
        <v>684</v>
      </c>
      <c r="C4" s="104">
        <v>82.64</v>
      </c>
      <c r="D4" s="4">
        <v>49.92166666666666</v>
      </c>
      <c r="E4" s="4">
        <v>2.6266666666666665</v>
      </c>
      <c r="F4" s="4">
        <v>13.571666666666665</v>
      </c>
      <c r="G4" s="4">
        <v>11.49</v>
      </c>
      <c r="H4" s="4">
        <v>0.19623333333333334</v>
      </c>
      <c r="I4" s="4">
        <v>5.6116666666666672</v>
      </c>
      <c r="J4" s="4">
        <v>11.62</v>
      </c>
      <c r="K4" s="4">
        <v>2.6633333333333336</v>
      </c>
      <c r="L4" s="4">
        <v>0.47266666666666673</v>
      </c>
      <c r="M4" s="4">
        <v>0.26903333333333335</v>
      </c>
      <c r="N4" s="4">
        <v>98.85896666666666</v>
      </c>
      <c r="O4" s="3">
        <v>6</v>
      </c>
      <c r="Q4" s="3">
        <v>49.057000000000002</v>
      </c>
      <c r="R4" s="3">
        <v>2.3370000000000002</v>
      </c>
      <c r="S4" s="3">
        <v>12.058</v>
      </c>
      <c r="T4" s="3">
        <v>13.097</v>
      </c>
      <c r="U4" s="3">
        <v>0.23699999999999999</v>
      </c>
      <c r="V4" s="3">
        <v>9.5749999999999993</v>
      </c>
      <c r="W4" s="3">
        <v>10.411</v>
      </c>
      <c r="X4" s="3">
        <v>2.3639999999999999</v>
      </c>
      <c r="Y4" s="3">
        <v>0.41799999999999998</v>
      </c>
      <c r="Z4" s="3">
        <v>0.24</v>
      </c>
      <c r="AA4" s="17">
        <v>12.3</v>
      </c>
    </row>
    <row r="5" spans="1:27" x14ac:dyDescent="0.2">
      <c r="A5" s="3" t="s">
        <v>685</v>
      </c>
      <c r="B5" s="3" t="s">
        <v>684</v>
      </c>
      <c r="C5" s="104">
        <v>82.64</v>
      </c>
      <c r="D5" s="4">
        <v>48.910000000000004</v>
      </c>
      <c r="E5" s="4">
        <v>2.3499999999999996</v>
      </c>
      <c r="F5" s="4">
        <v>16.760000000000002</v>
      </c>
      <c r="G5" s="4">
        <v>10.123333333333333</v>
      </c>
      <c r="H5" s="4">
        <v>0.18033333333333335</v>
      </c>
      <c r="I5" s="4">
        <v>5.5633333333333335</v>
      </c>
      <c r="J5" s="4">
        <v>11.233333333333334</v>
      </c>
      <c r="K5" s="4">
        <v>2.6166666666666667</v>
      </c>
      <c r="L5" s="4">
        <v>0.38893333333333335</v>
      </c>
      <c r="M5" s="4">
        <v>0.25093333333333329</v>
      </c>
      <c r="N5" s="4">
        <v>98.740700000000004</v>
      </c>
      <c r="O5" s="3">
        <v>3</v>
      </c>
      <c r="Q5" s="3">
        <v>48.076000000000001</v>
      </c>
      <c r="R5" s="3">
        <v>2.085</v>
      </c>
      <c r="S5" s="3">
        <v>14.868</v>
      </c>
      <c r="T5" s="3">
        <v>12.467000000000001</v>
      </c>
      <c r="U5" s="3">
        <v>0.222</v>
      </c>
      <c r="V5" s="3">
        <v>9.1720000000000006</v>
      </c>
      <c r="W5" s="3">
        <v>10.042</v>
      </c>
      <c r="X5" s="3">
        <v>2.3239999999999998</v>
      </c>
      <c r="Y5" s="3">
        <v>0.34599999999999997</v>
      </c>
      <c r="Z5" s="3">
        <v>0.222</v>
      </c>
      <c r="AA5" s="17">
        <v>12.6</v>
      </c>
    </row>
    <row r="6" spans="1:27" x14ac:dyDescent="0.2">
      <c r="A6" s="3" t="s">
        <v>686</v>
      </c>
      <c r="B6" s="3" t="s">
        <v>684</v>
      </c>
      <c r="C6" s="104">
        <v>82.64</v>
      </c>
      <c r="D6" s="4">
        <v>49.944000000000003</v>
      </c>
      <c r="E6" s="4">
        <v>2.2999999999999998</v>
      </c>
      <c r="F6" s="4">
        <v>15.854000000000003</v>
      </c>
      <c r="G6" s="4">
        <v>9.16</v>
      </c>
      <c r="H6" s="4">
        <v>0.15698000000000001</v>
      </c>
      <c r="I6" s="4">
        <v>5.234</v>
      </c>
      <c r="J6" s="4">
        <v>12.988</v>
      </c>
      <c r="K6" s="4">
        <v>2.4500000000000002</v>
      </c>
      <c r="L6" s="4">
        <v>0.37762000000000001</v>
      </c>
      <c r="M6" s="4">
        <v>0.26436000000000004</v>
      </c>
      <c r="N6" s="4">
        <v>99.159700000000001</v>
      </c>
      <c r="O6" s="3">
        <v>5</v>
      </c>
      <c r="Q6" s="3">
        <v>48.505000000000003</v>
      </c>
      <c r="R6" s="3">
        <v>1.9890000000000001</v>
      </c>
      <c r="S6" s="3">
        <v>13.709</v>
      </c>
      <c r="T6" s="3">
        <v>12.342000000000001</v>
      </c>
      <c r="U6" s="3">
        <v>0.21</v>
      </c>
      <c r="V6" s="3">
        <v>9.0660000000000007</v>
      </c>
      <c r="W6" s="3">
        <v>11.324</v>
      </c>
      <c r="X6" s="3">
        <v>2.1190000000000002</v>
      </c>
      <c r="Y6" s="3">
        <v>0.32900000000000001</v>
      </c>
      <c r="Z6" s="3">
        <v>0.22500000000000001</v>
      </c>
      <c r="AA6" s="17">
        <v>14.500000000000002</v>
      </c>
    </row>
    <row r="7" spans="1:27" x14ac:dyDescent="0.2">
      <c r="A7" s="3" t="s">
        <v>687</v>
      </c>
      <c r="B7" s="3" t="s">
        <v>684</v>
      </c>
      <c r="C7" s="104">
        <v>82.64</v>
      </c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3"/>
      <c r="Q7" s="3"/>
      <c r="R7" s="3"/>
      <c r="S7" s="3"/>
      <c r="T7" s="3"/>
      <c r="U7" s="3"/>
      <c r="V7" s="3"/>
      <c r="W7" s="3"/>
      <c r="X7" s="3"/>
      <c r="Y7" s="3"/>
      <c r="Z7" s="3"/>
      <c r="AA7" s="17"/>
    </row>
    <row r="8" spans="1:27" x14ac:dyDescent="0.2">
      <c r="A8" s="3" t="s">
        <v>688</v>
      </c>
      <c r="B8" s="3" t="s">
        <v>684</v>
      </c>
      <c r="C8" s="104">
        <v>82.28</v>
      </c>
      <c r="D8" s="4">
        <v>49.683333333333337</v>
      </c>
      <c r="E8" s="4">
        <v>2.1850000000000001</v>
      </c>
      <c r="F8" s="4">
        <v>15.508333333333333</v>
      </c>
      <c r="G8" s="4">
        <v>9.9116666666666671</v>
      </c>
      <c r="H8" s="4">
        <v>0.15886666666666668</v>
      </c>
      <c r="I8" s="4">
        <v>5.9516666666666671</v>
      </c>
      <c r="J8" s="4">
        <v>12.455</v>
      </c>
      <c r="K8" s="4">
        <v>2.4750000000000001</v>
      </c>
      <c r="L8" s="4">
        <v>0.37306666666666666</v>
      </c>
      <c r="M8" s="4">
        <v>0.22976666666666667</v>
      </c>
      <c r="N8" s="4">
        <v>99.348316666666662</v>
      </c>
      <c r="O8" s="3">
        <v>6</v>
      </c>
      <c r="Q8" s="3">
        <v>48.744</v>
      </c>
      <c r="R8" s="3">
        <v>1.9810000000000001</v>
      </c>
      <c r="S8" s="3">
        <v>14.029</v>
      </c>
      <c r="T8" s="3">
        <v>12.090999999999999</v>
      </c>
      <c r="U8" s="3">
        <v>0.19700000000000001</v>
      </c>
      <c r="V8" s="3">
        <v>8.66</v>
      </c>
      <c r="W8" s="3">
        <v>11.332000000000001</v>
      </c>
      <c r="X8" s="3">
        <v>2.2429999999999999</v>
      </c>
      <c r="Y8" s="3">
        <v>0.33500000000000002</v>
      </c>
      <c r="Z8" s="3">
        <v>0.20799999999999999</v>
      </c>
      <c r="AA8" s="17">
        <v>10.399999999999999</v>
      </c>
    </row>
    <row r="9" spans="1:27" x14ac:dyDescent="0.2">
      <c r="A9" s="3" t="s">
        <v>689</v>
      </c>
      <c r="B9" s="3" t="s">
        <v>684</v>
      </c>
      <c r="C9" s="104">
        <v>82.6</v>
      </c>
      <c r="D9" s="4">
        <v>49.647999999999996</v>
      </c>
      <c r="E9" s="4">
        <v>2.13</v>
      </c>
      <c r="F9" s="4">
        <v>16.544</v>
      </c>
      <c r="G9" s="4">
        <v>9.2460000000000004</v>
      </c>
      <c r="H9" s="4">
        <v>0.16281999999999999</v>
      </c>
      <c r="I9" s="4">
        <v>5.2439999999999998</v>
      </c>
      <c r="J9" s="4">
        <v>13.284000000000001</v>
      </c>
      <c r="K9" s="4">
        <v>2.3600000000000003</v>
      </c>
      <c r="L9" s="4">
        <v>0.35355999999999999</v>
      </c>
      <c r="M9" s="4">
        <v>0.25063999999999997</v>
      </c>
      <c r="N9" s="4">
        <v>99.562280000000001</v>
      </c>
      <c r="O9" s="3">
        <v>5</v>
      </c>
      <c r="Q9" s="3">
        <v>48.265999999999998</v>
      </c>
      <c r="R9" s="3">
        <v>1.865</v>
      </c>
      <c r="S9" s="3">
        <v>14.484999999999999</v>
      </c>
      <c r="T9" s="3">
        <v>11.952</v>
      </c>
      <c r="U9" s="3">
        <v>0.20399999999999999</v>
      </c>
      <c r="V9" s="3">
        <v>8.7550000000000008</v>
      </c>
      <c r="W9" s="3">
        <v>11.71</v>
      </c>
      <c r="X9" s="3">
        <v>2.0670000000000002</v>
      </c>
      <c r="Y9" s="3">
        <v>0.307</v>
      </c>
      <c r="Z9" s="3">
        <v>0.219</v>
      </c>
      <c r="AA9" s="17">
        <v>13</v>
      </c>
    </row>
    <row r="10" spans="1:27" x14ac:dyDescent="0.2">
      <c r="A10" s="3" t="s">
        <v>690</v>
      </c>
      <c r="B10" s="3" t="s">
        <v>684</v>
      </c>
      <c r="C10" s="104">
        <v>82.16</v>
      </c>
      <c r="D10" s="4">
        <v>49.772500000000001</v>
      </c>
      <c r="E10" s="4">
        <v>2.1475</v>
      </c>
      <c r="F10" s="4">
        <v>15.47</v>
      </c>
      <c r="G10" s="4">
        <v>9.7349999999999994</v>
      </c>
      <c r="H10" s="4">
        <v>0.168325</v>
      </c>
      <c r="I10" s="4">
        <v>5.8774999999999995</v>
      </c>
      <c r="J10" s="4">
        <v>12.65</v>
      </c>
      <c r="K10" s="4">
        <v>2.5075000000000003</v>
      </c>
      <c r="L10" s="4">
        <v>0.38294999999999996</v>
      </c>
      <c r="M10" s="4">
        <v>0.25487500000000002</v>
      </c>
      <c r="N10" s="4">
        <v>99.385324999999995</v>
      </c>
      <c r="O10" s="3">
        <v>4</v>
      </c>
      <c r="Q10" s="3">
        <v>48.81</v>
      </c>
      <c r="R10" s="3">
        <v>1.946</v>
      </c>
      <c r="S10" s="3">
        <v>14.005000000000001</v>
      </c>
      <c r="T10" s="3">
        <v>11.992000000000001</v>
      </c>
      <c r="U10" s="3">
        <v>0.20599999999999999</v>
      </c>
      <c r="V10" s="3">
        <v>8.5069999999999997</v>
      </c>
      <c r="W10" s="3">
        <v>11.512</v>
      </c>
      <c r="X10" s="3">
        <v>2.2719999999999998</v>
      </c>
      <c r="Y10" s="3">
        <v>0.34399999999999997</v>
      </c>
      <c r="Z10" s="3">
        <v>0.22600000000000001</v>
      </c>
      <c r="AA10" s="17">
        <v>10.299999999999997</v>
      </c>
    </row>
    <row r="11" spans="1:27" x14ac:dyDescent="0.2">
      <c r="A11" s="3" t="s">
        <v>691</v>
      </c>
      <c r="B11" s="3" t="s">
        <v>684</v>
      </c>
      <c r="C11" s="104">
        <v>82.12</v>
      </c>
      <c r="D11" s="4">
        <v>49.561999999999998</v>
      </c>
      <c r="E11" s="4">
        <v>2.2560000000000002</v>
      </c>
      <c r="F11" s="4">
        <v>15.228</v>
      </c>
      <c r="G11" s="4">
        <v>9.9699999999999989</v>
      </c>
      <c r="H11" s="4">
        <v>0.17183999999999999</v>
      </c>
      <c r="I11" s="4">
        <v>5.9420000000000011</v>
      </c>
      <c r="J11" s="4">
        <v>12.336000000000002</v>
      </c>
      <c r="K11" s="4">
        <v>2.4859999999999998</v>
      </c>
      <c r="L11" s="4">
        <v>0.38085999999999998</v>
      </c>
      <c r="M11" s="4">
        <v>0.27366000000000001</v>
      </c>
      <c r="N11" s="4">
        <v>99.035640000000001</v>
      </c>
      <c r="O11" s="3">
        <v>5</v>
      </c>
      <c r="Q11" s="3">
        <v>48.752000000000002</v>
      </c>
      <c r="R11" s="3">
        <v>2.0470000000000002</v>
      </c>
      <c r="S11" s="3">
        <v>13.794</v>
      </c>
      <c r="T11" s="3">
        <v>12.250999999999999</v>
      </c>
      <c r="U11" s="3">
        <v>0.20799999999999999</v>
      </c>
      <c r="V11" s="3">
        <v>8.6809999999999992</v>
      </c>
      <c r="W11" s="3">
        <v>11.238</v>
      </c>
      <c r="X11" s="3">
        <v>2.2549999999999999</v>
      </c>
      <c r="Y11" s="3">
        <v>0.34399999999999997</v>
      </c>
      <c r="Z11" s="3">
        <v>0.245</v>
      </c>
      <c r="AA11" s="17">
        <v>10.499999999999998</v>
      </c>
    </row>
    <row r="12" spans="1:27" x14ac:dyDescent="0.2">
      <c r="A12" s="3" t="s">
        <v>692</v>
      </c>
      <c r="B12" s="3" t="s">
        <v>684</v>
      </c>
      <c r="C12" s="104">
        <v>82.19</v>
      </c>
      <c r="D12" s="4">
        <v>49.526666666666664</v>
      </c>
      <c r="E12" s="4">
        <v>2.1783333333333332</v>
      </c>
      <c r="F12" s="4">
        <v>15.328333333333333</v>
      </c>
      <c r="G12" s="4">
        <v>9.9099999999999984</v>
      </c>
      <c r="H12" s="4">
        <v>0.18495000000000003</v>
      </c>
      <c r="I12" s="4">
        <v>5.6966666666666663</v>
      </c>
      <c r="J12" s="4">
        <v>12.540000000000001</v>
      </c>
      <c r="K12" s="4">
        <v>2.4916666666666667</v>
      </c>
      <c r="L12" s="4">
        <v>0.37623333333333336</v>
      </c>
      <c r="M12" s="4">
        <v>0.2305166666666667</v>
      </c>
      <c r="N12" s="4">
        <v>98.877300000000005</v>
      </c>
      <c r="O12" s="3">
        <v>6</v>
      </c>
      <c r="Q12" s="3">
        <v>48.813000000000002</v>
      </c>
      <c r="R12" s="3">
        <v>1.9770000000000001</v>
      </c>
      <c r="S12" s="3">
        <v>13.903</v>
      </c>
      <c r="T12" s="3">
        <v>12.074999999999999</v>
      </c>
      <c r="U12" s="3">
        <v>0.217</v>
      </c>
      <c r="V12" s="3">
        <v>8.5869999999999997</v>
      </c>
      <c r="W12" s="3">
        <v>11.436</v>
      </c>
      <c r="X12" s="3">
        <v>2.258</v>
      </c>
      <c r="Y12" s="3">
        <v>0.34499999999999997</v>
      </c>
      <c r="Z12" s="3">
        <v>0.20899999999999999</v>
      </c>
      <c r="AA12" s="17">
        <v>10.599999999999998</v>
      </c>
    </row>
    <row r="13" spans="1:27" x14ac:dyDescent="0.2">
      <c r="A13" s="3" t="s">
        <v>693</v>
      </c>
      <c r="B13" s="3" t="s">
        <v>684</v>
      </c>
      <c r="C13" s="104">
        <v>82.19</v>
      </c>
      <c r="D13" s="4">
        <v>49.568333333333328</v>
      </c>
      <c r="E13" s="4">
        <v>2.2116666666666664</v>
      </c>
      <c r="F13" s="4">
        <v>15.455</v>
      </c>
      <c r="G13" s="4">
        <v>10.025</v>
      </c>
      <c r="H13" s="4">
        <v>0.1784</v>
      </c>
      <c r="I13" s="4">
        <v>5.6033333333333344</v>
      </c>
      <c r="J13" s="4">
        <v>12.664999999999999</v>
      </c>
      <c r="K13" s="4">
        <v>2.4516666666666667</v>
      </c>
      <c r="L13" s="4">
        <v>0.37841666666666668</v>
      </c>
      <c r="M13" s="4">
        <v>0.22738333333333335</v>
      </c>
      <c r="N13" s="4">
        <v>99.155716666666663</v>
      </c>
      <c r="O13" s="3">
        <v>6</v>
      </c>
      <c r="Q13" s="3">
        <v>48.639000000000003</v>
      </c>
      <c r="R13" s="3">
        <v>1.984</v>
      </c>
      <c r="S13" s="3">
        <v>13.882</v>
      </c>
      <c r="T13" s="3">
        <v>12.214</v>
      </c>
      <c r="U13" s="3">
        <v>0.218</v>
      </c>
      <c r="V13" s="3">
        <v>8.6880000000000006</v>
      </c>
      <c r="W13" s="3">
        <v>11.444000000000001</v>
      </c>
      <c r="X13" s="3">
        <v>2.2000000000000002</v>
      </c>
      <c r="Y13" s="3">
        <v>0.34100000000000003</v>
      </c>
      <c r="Z13" s="3">
        <v>0.20699999999999999</v>
      </c>
      <c r="AA13" s="17">
        <v>11.2</v>
      </c>
    </row>
    <row r="14" spans="1:27" x14ac:dyDescent="0.2">
      <c r="A14" s="3" t="s">
        <v>694</v>
      </c>
      <c r="B14" s="3" t="s">
        <v>695</v>
      </c>
      <c r="C14" s="3"/>
      <c r="D14" s="4">
        <v>47.91</v>
      </c>
      <c r="E14" s="4">
        <v>1.8149999999999999</v>
      </c>
      <c r="F14" s="4">
        <v>16.395</v>
      </c>
      <c r="G14" s="4">
        <v>10.885</v>
      </c>
      <c r="H14" s="4">
        <v>0.13175000000000001</v>
      </c>
      <c r="I14" s="4">
        <v>7.165</v>
      </c>
      <c r="J14" s="4">
        <v>11.574999999999999</v>
      </c>
      <c r="K14" s="4">
        <v>2.2800000000000002</v>
      </c>
      <c r="L14" s="4">
        <v>0.34960000000000002</v>
      </c>
      <c r="M14" s="4">
        <v>0.1537</v>
      </c>
      <c r="N14" s="4">
        <v>98.884649999999993</v>
      </c>
      <c r="O14" s="3">
        <v>2</v>
      </c>
      <c r="Q14" s="3"/>
      <c r="R14" s="3"/>
      <c r="S14" s="3"/>
      <c r="T14" s="3"/>
      <c r="U14" s="3"/>
      <c r="V14" s="3"/>
      <c r="W14" s="3"/>
      <c r="X14" s="3"/>
      <c r="Y14" s="3"/>
      <c r="Z14" s="3"/>
      <c r="AA14" s="17"/>
    </row>
    <row r="15" spans="1:27" x14ac:dyDescent="0.2">
      <c r="A15" s="3" t="s">
        <v>696</v>
      </c>
      <c r="B15" s="3" t="s">
        <v>684</v>
      </c>
      <c r="C15" s="104">
        <v>66.319999999999993</v>
      </c>
      <c r="D15" s="4">
        <v>50.359999999999992</v>
      </c>
      <c r="E15" s="4">
        <v>3.3166666666666669</v>
      </c>
      <c r="F15" s="4">
        <v>13.020000000000001</v>
      </c>
      <c r="G15" s="4">
        <v>14.796666666666667</v>
      </c>
      <c r="H15" s="4">
        <v>0.25990000000000002</v>
      </c>
      <c r="I15" s="4">
        <v>3.8166666666666664</v>
      </c>
      <c r="J15" s="4">
        <v>8.423333333333332</v>
      </c>
      <c r="K15" s="4">
        <v>3.0866666666666664</v>
      </c>
      <c r="L15" s="4">
        <v>0.88059999999999994</v>
      </c>
      <c r="M15" s="4">
        <v>0.45136666666666669</v>
      </c>
      <c r="N15" s="4">
        <v>98.842399999999998</v>
      </c>
      <c r="O15" s="3">
        <v>3</v>
      </c>
      <c r="Q15" s="3">
        <v>50.892000000000003</v>
      </c>
      <c r="R15" s="3">
        <v>3.327</v>
      </c>
      <c r="S15" s="3">
        <v>13.048</v>
      </c>
      <c r="T15" s="3">
        <v>14.81</v>
      </c>
      <c r="U15" s="3">
        <v>0.27100000000000002</v>
      </c>
      <c r="V15" s="3">
        <v>4.4000000000000004</v>
      </c>
      <c r="W15" s="3">
        <v>8.4410000000000007</v>
      </c>
      <c r="X15" s="3">
        <v>3.097</v>
      </c>
      <c r="Y15" s="3">
        <v>0.88200000000000001</v>
      </c>
      <c r="Z15" s="3">
        <v>0.45100000000000001</v>
      </c>
      <c r="AA15" s="17">
        <v>0.9000000000000008</v>
      </c>
    </row>
    <row r="16" spans="1:27" x14ac:dyDescent="0.2">
      <c r="A16" s="3" t="s">
        <v>697</v>
      </c>
      <c r="B16" s="3" t="s">
        <v>684</v>
      </c>
      <c r="C16" s="104">
        <v>68.36</v>
      </c>
      <c r="D16" s="4">
        <v>49.47</v>
      </c>
      <c r="E16" s="4">
        <v>3.32</v>
      </c>
      <c r="F16" s="4">
        <v>12.81</v>
      </c>
      <c r="G16" s="4">
        <v>15.11</v>
      </c>
      <c r="H16" s="4">
        <v>0.2407</v>
      </c>
      <c r="I16" s="4">
        <v>3.97</v>
      </c>
      <c r="J16" s="4">
        <v>8.7799999999999994</v>
      </c>
      <c r="K16" s="4">
        <v>2.96</v>
      </c>
      <c r="L16" s="4">
        <v>0.78520000000000001</v>
      </c>
      <c r="M16" s="4">
        <v>0.46899999999999997</v>
      </c>
      <c r="N16" s="4">
        <v>98.365099999999998</v>
      </c>
      <c r="O16" s="3">
        <v>1</v>
      </c>
      <c r="Q16" s="3">
        <v>50.402000000000001</v>
      </c>
      <c r="R16" s="3">
        <v>3.359</v>
      </c>
      <c r="S16" s="3">
        <v>12.961</v>
      </c>
      <c r="T16" s="3">
        <v>14.702</v>
      </c>
      <c r="U16" s="3">
        <v>0.249</v>
      </c>
      <c r="V16" s="3">
        <v>4.8109999999999999</v>
      </c>
      <c r="W16" s="3">
        <v>8.8849999999999998</v>
      </c>
      <c r="X16" s="3">
        <v>2.9950000000000001</v>
      </c>
      <c r="Y16" s="3">
        <v>0.79900000000000004</v>
      </c>
      <c r="Z16" s="3">
        <v>0.47599999999999998</v>
      </c>
      <c r="AA16" s="17">
        <v>0.50000000000000044</v>
      </c>
    </row>
    <row r="17" spans="1:27" x14ac:dyDescent="0.2">
      <c r="A17" s="3" t="s">
        <v>698</v>
      </c>
      <c r="B17" s="3" t="s">
        <v>684</v>
      </c>
      <c r="C17" s="104">
        <v>68.67</v>
      </c>
      <c r="D17" s="4">
        <v>50.01</v>
      </c>
      <c r="E17" s="4">
        <v>3.35</v>
      </c>
      <c r="F17" s="4">
        <v>13.06</v>
      </c>
      <c r="G17" s="4">
        <v>14.94</v>
      </c>
      <c r="H17" s="4">
        <v>0.23910000000000001</v>
      </c>
      <c r="I17" s="4">
        <v>4.28</v>
      </c>
      <c r="J17" s="4">
        <v>8.86</v>
      </c>
      <c r="K17" s="4">
        <v>3.05</v>
      </c>
      <c r="L17" s="4">
        <v>0.81430000000000002</v>
      </c>
      <c r="M17" s="4">
        <v>0.48199999999999998</v>
      </c>
      <c r="N17" s="4">
        <v>99.527500000000003</v>
      </c>
      <c r="O17" s="3">
        <v>1</v>
      </c>
      <c r="Q17" s="3">
        <v>50.237000000000002</v>
      </c>
      <c r="R17" s="3">
        <v>3.3370000000000002</v>
      </c>
      <c r="S17" s="3">
        <v>13.007999999999999</v>
      </c>
      <c r="T17" s="3">
        <v>14.768000000000001</v>
      </c>
      <c r="U17" s="3">
        <v>0.249</v>
      </c>
      <c r="V17" s="3">
        <v>4.8920000000000003</v>
      </c>
      <c r="W17" s="3">
        <v>8.827</v>
      </c>
      <c r="X17" s="3">
        <v>3.0379999999999998</v>
      </c>
      <c r="Y17" s="3">
        <v>0.80700000000000005</v>
      </c>
      <c r="Z17" s="3">
        <v>0.47799999999999998</v>
      </c>
      <c r="AA17" s="17">
        <v>0.9000000000000008</v>
      </c>
    </row>
    <row r="18" spans="1:27" x14ac:dyDescent="0.2">
      <c r="A18" s="3" t="s">
        <v>699</v>
      </c>
      <c r="B18" s="3" t="s">
        <v>684</v>
      </c>
      <c r="C18" s="104">
        <v>70.489999999999995</v>
      </c>
      <c r="D18" s="4">
        <v>49.97</v>
      </c>
      <c r="E18" s="4">
        <v>3.4450000000000003</v>
      </c>
      <c r="F18" s="4">
        <v>13.77</v>
      </c>
      <c r="G18" s="4">
        <v>14.525</v>
      </c>
      <c r="H18" s="4">
        <v>0.24149999999999999</v>
      </c>
      <c r="I18" s="4">
        <v>3.31</v>
      </c>
      <c r="J18" s="4">
        <v>10.914999999999999</v>
      </c>
      <c r="K18" s="4">
        <v>2.9450000000000003</v>
      </c>
      <c r="L18" s="4">
        <v>0.58725000000000005</v>
      </c>
      <c r="M18" s="4">
        <v>0.44974999999999998</v>
      </c>
      <c r="N18" s="4">
        <v>100.66225</v>
      </c>
      <c r="O18" s="3">
        <v>2</v>
      </c>
      <c r="Q18" s="3">
        <v>48.976999999999997</v>
      </c>
      <c r="R18" s="3">
        <v>3.2170000000000001</v>
      </c>
      <c r="S18" s="3">
        <v>12.840999999999999</v>
      </c>
      <c r="T18" s="3">
        <v>14.994</v>
      </c>
      <c r="U18" s="3">
        <v>0.27300000000000002</v>
      </c>
      <c r="V18" s="3">
        <v>5.4320000000000004</v>
      </c>
      <c r="W18" s="3">
        <v>10.196</v>
      </c>
      <c r="X18" s="3">
        <v>2.7509999999999999</v>
      </c>
      <c r="Y18" s="3">
        <v>0.55000000000000004</v>
      </c>
      <c r="Z18" s="3">
        <v>0.42</v>
      </c>
      <c r="AA18" s="17">
        <v>6.100000000000005</v>
      </c>
    </row>
    <row r="19" spans="1:27" x14ac:dyDescent="0.2">
      <c r="A19" s="3" t="s">
        <v>700</v>
      </c>
      <c r="B19" s="3" t="s">
        <v>684</v>
      </c>
      <c r="C19" s="104">
        <v>83.61</v>
      </c>
      <c r="D19" s="4">
        <v>47.9</v>
      </c>
      <c r="E19" s="4">
        <v>2.1033333333333335</v>
      </c>
      <c r="F19" s="4">
        <v>15.436666666666667</v>
      </c>
      <c r="G19" s="4">
        <v>11.476666666666667</v>
      </c>
      <c r="H19" s="4">
        <v>0.18516666666666667</v>
      </c>
      <c r="I19" s="4">
        <v>7.126666666666666</v>
      </c>
      <c r="J19" s="4">
        <v>11.953333333333333</v>
      </c>
      <c r="K19" s="4">
        <v>2.2066666666666666</v>
      </c>
      <c r="L19" s="4">
        <v>0.36133333333333334</v>
      </c>
      <c r="M19" s="4">
        <v>0.16603333333333334</v>
      </c>
      <c r="N19" s="4">
        <v>99.138100000000009</v>
      </c>
      <c r="O19" s="3">
        <v>3</v>
      </c>
      <c r="Q19" s="3">
        <v>47.808</v>
      </c>
      <c r="R19" s="3">
        <v>1.996</v>
      </c>
      <c r="S19" s="3">
        <v>14.672000000000001</v>
      </c>
      <c r="T19" s="3">
        <v>11.898999999999999</v>
      </c>
      <c r="U19" s="3">
        <v>0.20799999999999999</v>
      </c>
      <c r="V19" s="3">
        <v>9.2479999999999993</v>
      </c>
      <c r="W19" s="3">
        <v>11.397</v>
      </c>
      <c r="X19" s="3">
        <v>2.1</v>
      </c>
      <c r="Y19" s="3">
        <v>0.34200000000000003</v>
      </c>
      <c r="Z19" s="3">
        <v>0.16200000000000001</v>
      </c>
      <c r="AA19" s="17">
        <v>5.8000000000000052</v>
      </c>
    </row>
    <row r="20" spans="1:27" x14ac:dyDescent="0.2">
      <c r="A20" s="3" t="s">
        <v>701</v>
      </c>
      <c r="B20" s="3" t="s">
        <v>684</v>
      </c>
      <c r="C20" s="104">
        <v>83.08</v>
      </c>
      <c r="D20" s="4">
        <v>48.076666666666675</v>
      </c>
      <c r="E20" s="4">
        <v>2.1366666666666667</v>
      </c>
      <c r="F20" s="4">
        <v>15.466666666666667</v>
      </c>
      <c r="G20" s="4">
        <v>11.563333333333333</v>
      </c>
      <c r="H20" s="4">
        <v>0.16866666666666666</v>
      </c>
      <c r="I20" s="4">
        <v>7.2333333333333334</v>
      </c>
      <c r="J20" s="4">
        <v>11.670000000000002</v>
      </c>
      <c r="K20" s="4">
        <v>2.25</v>
      </c>
      <c r="L20" s="4">
        <v>0.36813333333333337</v>
      </c>
      <c r="M20" s="4">
        <v>0.16126666666666667</v>
      </c>
      <c r="N20" s="4">
        <v>99.340166666666676</v>
      </c>
      <c r="O20" s="3">
        <v>3</v>
      </c>
      <c r="Q20" s="3">
        <v>47.948999999999998</v>
      </c>
      <c r="R20" s="3">
        <v>2.0449999999999999</v>
      </c>
      <c r="S20" s="3">
        <v>14.785</v>
      </c>
      <c r="T20" s="3">
        <v>12.003</v>
      </c>
      <c r="U20" s="3">
        <v>0.188</v>
      </c>
      <c r="V20" s="3">
        <v>9.0129999999999999</v>
      </c>
      <c r="W20" s="3">
        <v>11.188000000000001</v>
      </c>
      <c r="X20" s="3">
        <v>2.15</v>
      </c>
      <c r="Y20" s="3">
        <v>0.35399999999999998</v>
      </c>
      <c r="Z20" s="3">
        <v>0.153</v>
      </c>
      <c r="AA20" s="17">
        <v>5.100000000000005</v>
      </c>
    </row>
    <row r="21" spans="1:27" x14ac:dyDescent="0.2">
      <c r="A21" s="3" t="s">
        <v>618</v>
      </c>
      <c r="B21" s="3" t="s">
        <v>684</v>
      </c>
      <c r="C21" s="104">
        <v>83.64</v>
      </c>
      <c r="D21" s="4">
        <v>48.834999999999994</v>
      </c>
      <c r="E21" s="4">
        <v>2.17</v>
      </c>
      <c r="F21" s="4">
        <v>17.094999999999999</v>
      </c>
      <c r="G21" s="4">
        <v>10.129999999999999</v>
      </c>
      <c r="H21" s="4">
        <v>0.19384999999999999</v>
      </c>
      <c r="I21" s="4">
        <v>4.4550000000000001</v>
      </c>
      <c r="J21" s="4">
        <v>13.03</v>
      </c>
      <c r="K21" s="4">
        <v>2.2450000000000001</v>
      </c>
      <c r="L21" s="4">
        <v>0.38075000000000003</v>
      </c>
      <c r="M21" s="4">
        <v>0.21184999999999998</v>
      </c>
      <c r="N21" s="4">
        <v>99.121250000000003</v>
      </c>
      <c r="O21" s="3">
        <v>2</v>
      </c>
      <c r="Q21" s="3">
        <v>47.701000000000001</v>
      </c>
      <c r="R21" s="3">
        <v>1.865</v>
      </c>
      <c r="S21" s="3">
        <v>14.694000000000001</v>
      </c>
      <c r="T21" s="3">
        <v>12.089</v>
      </c>
      <c r="U21" s="3">
        <v>0.22900000000000001</v>
      </c>
      <c r="V21" s="3">
        <v>9.5069999999999997</v>
      </c>
      <c r="W21" s="3">
        <v>11.307</v>
      </c>
      <c r="X21" s="3">
        <v>1.9330000000000001</v>
      </c>
      <c r="Y21" s="3">
        <v>0.32700000000000001</v>
      </c>
      <c r="Z21" s="3">
        <v>0.18</v>
      </c>
      <c r="AA21" s="17">
        <v>15.000000000000002</v>
      </c>
    </row>
    <row r="22" spans="1:27" x14ac:dyDescent="0.2">
      <c r="A22" s="7" t="s">
        <v>702</v>
      </c>
      <c r="B22" s="7" t="s">
        <v>684</v>
      </c>
      <c r="C22" s="126">
        <v>84.38</v>
      </c>
      <c r="D22" s="8">
        <v>47.893333333333338</v>
      </c>
      <c r="E22" s="8">
        <v>1.9800000000000002</v>
      </c>
      <c r="F22" s="8">
        <v>17.16</v>
      </c>
      <c r="G22" s="8">
        <v>9.9366666666666674</v>
      </c>
      <c r="H22" s="8">
        <v>0.14713333333333334</v>
      </c>
      <c r="I22" s="8">
        <v>6.2166666666666659</v>
      </c>
      <c r="J22" s="8">
        <v>12.56</v>
      </c>
      <c r="K22" s="8">
        <v>2.063333333333333</v>
      </c>
      <c r="L22" s="8">
        <v>0.37183333333333329</v>
      </c>
      <c r="M22" s="8">
        <v>0.17423333333333335</v>
      </c>
      <c r="N22" s="8">
        <v>98.848400000000012</v>
      </c>
      <c r="O22" s="7">
        <v>3</v>
      </c>
      <c r="Q22" s="7">
        <v>47.377000000000002</v>
      </c>
      <c r="R22" s="7">
        <v>1.786</v>
      </c>
      <c r="S22" s="7">
        <v>15.481</v>
      </c>
      <c r="T22" s="7">
        <v>11.635</v>
      </c>
      <c r="U22" s="7">
        <v>0.184</v>
      </c>
      <c r="V22" s="7">
        <v>9.6310000000000002</v>
      </c>
      <c r="W22" s="7">
        <v>11.406000000000001</v>
      </c>
      <c r="X22" s="7">
        <v>1.8580000000000001</v>
      </c>
      <c r="Y22" s="7">
        <v>0.33400000000000002</v>
      </c>
      <c r="Z22" s="7">
        <v>0.153</v>
      </c>
      <c r="AA22" s="24">
        <v>10.999999999999998</v>
      </c>
    </row>
    <row r="24" spans="1:27" x14ac:dyDescent="0.2">
      <c r="A24" s="109" t="s">
        <v>670</v>
      </c>
      <c r="B24" s="128" t="s">
        <v>1229</v>
      </c>
    </row>
  </sheetData>
  <mergeCells count="2">
    <mergeCell ref="D2:O2"/>
    <mergeCell ref="Q2:Z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12B887-8971-9C43-9E94-30051413488C}">
  <dimension ref="A1:AR35"/>
  <sheetViews>
    <sheetView workbookViewId="0">
      <selection activeCell="A33" sqref="A33"/>
    </sheetView>
  </sheetViews>
  <sheetFormatPr baseColWidth="10" defaultRowHeight="16" x14ac:dyDescent="0.2"/>
  <cols>
    <col min="1" max="1" width="15.83203125" customWidth="1"/>
    <col min="3" max="44" width="6.83203125" customWidth="1"/>
  </cols>
  <sheetData>
    <row r="1" spans="1:44" x14ac:dyDescent="0.2">
      <c r="A1" s="1" t="s">
        <v>1215</v>
      </c>
    </row>
    <row r="2" spans="1:44" x14ac:dyDescent="0.2">
      <c r="A2" s="9" t="s">
        <v>2</v>
      </c>
      <c r="B2" s="2" t="s">
        <v>5</v>
      </c>
      <c r="C2" s="2" t="s">
        <v>109</v>
      </c>
      <c r="D2" s="2" t="s">
        <v>110</v>
      </c>
      <c r="E2" s="2" t="s">
        <v>111</v>
      </c>
      <c r="F2" s="2" t="s">
        <v>112</v>
      </c>
      <c r="G2" s="2" t="s">
        <v>113</v>
      </c>
      <c r="H2" s="2" t="s">
        <v>114</v>
      </c>
      <c r="I2" s="2" t="s">
        <v>115</v>
      </c>
      <c r="J2" s="2" t="s">
        <v>116</v>
      </c>
      <c r="K2" s="2" t="s">
        <v>117</v>
      </c>
      <c r="L2" s="2" t="s">
        <v>118</v>
      </c>
      <c r="M2" s="2" t="s">
        <v>119</v>
      </c>
      <c r="N2" s="2" t="s">
        <v>120</v>
      </c>
      <c r="O2" s="2" t="s">
        <v>121</v>
      </c>
      <c r="P2" s="2" t="s">
        <v>122</v>
      </c>
      <c r="Q2" s="2" t="s">
        <v>123</v>
      </c>
      <c r="R2" s="2" t="s">
        <v>124</v>
      </c>
      <c r="S2" s="2" t="s">
        <v>125</v>
      </c>
      <c r="T2" s="2" t="s">
        <v>126</v>
      </c>
      <c r="U2" s="2" t="s">
        <v>127</v>
      </c>
      <c r="V2" s="2" t="s">
        <v>128</v>
      </c>
      <c r="W2" s="2" t="s">
        <v>129</v>
      </c>
      <c r="X2" s="2" t="s">
        <v>130</v>
      </c>
      <c r="Y2" s="2" t="s">
        <v>131</v>
      </c>
      <c r="Z2" s="2" t="s">
        <v>132</v>
      </c>
      <c r="AA2" s="2" t="s">
        <v>133</v>
      </c>
      <c r="AB2" s="2" t="s">
        <v>134</v>
      </c>
      <c r="AC2" s="2" t="s">
        <v>135</v>
      </c>
      <c r="AD2" s="2" t="s">
        <v>136</v>
      </c>
      <c r="AE2" s="2" t="s">
        <v>137</v>
      </c>
      <c r="AF2" s="2" t="s">
        <v>138</v>
      </c>
      <c r="AG2" s="2" t="s">
        <v>139</v>
      </c>
      <c r="AH2" s="2" t="s">
        <v>140</v>
      </c>
      <c r="AI2" s="2" t="s">
        <v>141</v>
      </c>
      <c r="AJ2" s="2" t="s">
        <v>142</v>
      </c>
      <c r="AK2" s="2" t="s">
        <v>143</v>
      </c>
      <c r="AL2" s="2" t="s">
        <v>0</v>
      </c>
      <c r="AM2" s="2" t="s">
        <v>144</v>
      </c>
      <c r="AN2" s="2" t="s">
        <v>145</v>
      </c>
      <c r="AO2" s="2" t="s">
        <v>146</v>
      </c>
      <c r="AP2" s="2" t="s">
        <v>147</v>
      </c>
      <c r="AQ2" s="2" t="s">
        <v>148</v>
      </c>
      <c r="AR2" s="2" t="s">
        <v>17</v>
      </c>
    </row>
    <row r="3" spans="1:44" x14ac:dyDescent="0.2">
      <c r="A3" s="10" t="s">
        <v>149</v>
      </c>
      <c r="B3" s="10" t="s">
        <v>150</v>
      </c>
      <c r="C3" s="10"/>
      <c r="D3" s="10"/>
      <c r="E3" s="10"/>
      <c r="F3" s="10"/>
      <c r="G3" s="10"/>
      <c r="H3" s="10"/>
      <c r="I3" s="10"/>
      <c r="J3" s="10"/>
      <c r="K3" s="10"/>
      <c r="L3" s="10">
        <v>101</v>
      </c>
      <c r="M3" s="10"/>
      <c r="N3" s="10"/>
      <c r="O3" s="10"/>
      <c r="P3" s="10">
        <v>11.25</v>
      </c>
      <c r="Q3" s="10">
        <v>235</v>
      </c>
      <c r="R3" s="10">
        <v>38.799999999999997</v>
      </c>
      <c r="S3" s="10">
        <v>204</v>
      </c>
      <c r="T3" s="10">
        <v>22.02</v>
      </c>
      <c r="U3" s="10">
        <v>0.12</v>
      </c>
      <c r="V3" s="10">
        <v>120</v>
      </c>
      <c r="W3" s="10">
        <v>16.600000000000001</v>
      </c>
      <c r="X3" s="10">
        <v>40.299999999999997</v>
      </c>
      <c r="Y3" s="10">
        <v>5.72</v>
      </c>
      <c r="Z3" s="10">
        <v>25.8</v>
      </c>
      <c r="AA3" s="10">
        <v>6.67</v>
      </c>
      <c r="AB3" s="10">
        <v>2.23</v>
      </c>
      <c r="AC3" s="10"/>
      <c r="AD3" s="10">
        <v>1.1200000000000001</v>
      </c>
      <c r="AE3" s="10">
        <v>6.56</v>
      </c>
      <c r="AF3" s="10">
        <v>1.28</v>
      </c>
      <c r="AG3" s="10">
        <v>3.67</v>
      </c>
      <c r="AH3" s="10">
        <v>0.5</v>
      </c>
      <c r="AI3" s="10">
        <v>3.11</v>
      </c>
      <c r="AJ3" s="10">
        <v>0.46</v>
      </c>
      <c r="AK3" s="10">
        <v>4.71</v>
      </c>
      <c r="AL3" s="10">
        <v>1.37</v>
      </c>
      <c r="AM3" s="11"/>
      <c r="AN3" s="11"/>
      <c r="AO3" s="11"/>
      <c r="AP3" s="10">
        <v>1.42</v>
      </c>
      <c r="AQ3" s="10">
        <v>0.41</v>
      </c>
      <c r="AR3" s="11"/>
    </row>
    <row r="4" spans="1:44" x14ac:dyDescent="0.2">
      <c r="A4" s="12" t="s">
        <v>43</v>
      </c>
      <c r="B4" s="11" t="s">
        <v>20</v>
      </c>
      <c r="C4" s="13">
        <v>4.3359365199999997</v>
      </c>
      <c r="D4" s="13">
        <v>0.57454645900000001</v>
      </c>
      <c r="E4" s="13">
        <v>41.09207696</v>
      </c>
      <c r="F4" s="14">
        <v>14194.742910000001</v>
      </c>
      <c r="G4" s="14">
        <v>382.99306530000001</v>
      </c>
      <c r="H4" s="14">
        <v>148.962481</v>
      </c>
      <c r="I4" s="14">
        <v>1741.404693</v>
      </c>
      <c r="J4" s="13">
        <v>50.770794899999999</v>
      </c>
      <c r="K4" s="13">
        <v>51.833252549999997</v>
      </c>
      <c r="L4" s="14">
        <v>201.02849800000001</v>
      </c>
      <c r="M4" s="14">
        <v>99.455210339999994</v>
      </c>
      <c r="N4" s="13">
        <v>8.0641899519999996</v>
      </c>
      <c r="O4" s="13">
        <v>1.2539640409999999</v>
      </c>
      <c r="P4" s="13">
        <v>7.8483691359999996</v>
      </c>
      <c r="Q4" s="14">
        <v>240.5984766</v>
      </c>
      <c r="R4" s="13">
        <v>25.424592530000002</v>
      </c>
      <c r="S4" s="14">
        <v>126.8582382</v>
      </c>
      <c r="T4" s="13">
        <v>13.775952910000001</v>
      </c>
      <c r="U4" s="15">
        <v>8.5062077E-2</v>
      </c>
      <c r="V4" s="14">
        <v>91.345810150000005</v>
      </c>
      <c r="W4" s="16">
        <v>10.868911219999999</v>
      </c>
      <c r="X4" s="16">
        <v>28.213608900000001</v>
      </c>
      <c r="Y4" s="16">
        <v>3.8716105789999999</v>
      </c>
      <c r="Z4" s="16">
        <v>17.40050097</v>
      </c>
      <c r="AA4" s="16">
        <v>4.5005005679999996</v>
      </c>
      <c r="AB4" s="16">
        <v>1.6679587360000001</v>
      </c>
      <c r="AC4" s="16">
        <v>4.889206111</v>
      </c>
      <c r="AD4" s="16">
        <v>0.75187950999999997</v>
      </c>
      <c r="AE4" s="16">
        <v>4.6159911280000001</v>
      </c>
      <c r="AF4" s="16">
        <v>0.91911298200000002</v>
      </c>
      <c r="AG4" s="16">
        <v>2.6523008589999999</v>
      </c>
      <c r="AH4" s="16">
        <v>0.353130693</v>
      </c>
      <c r="AI4" s="16">
        <v>2.2789017249999999</v>
      </c>
      <c r="AJ4" s="16">
        <v>0.32208728800000003</v>
      </c>
      <c r="AK4" s="16">
        <v>3.0273293190000001</v>
      </c>
      <c r="AL4" s="16">
        <v>0.84628545099999997</v>
      </c>
      <c r="AM4" s="15">
        <v>0.12814700100000001</v>
      </c>
      <c r="AN4" s="16">
        <v>0.85538326099999995</v>
      </c>
      <c r="AO4" s="15">
        <v>1.4365757E-2</v>
      </c>
      <c r="AP4" s="16">
        <v>0.86122866200000003</v>
      </c>
      <c r="AQ4" s="16">
        <v>0.26115396400000002</v>
      </c>
      <c r="AR4" s="11">
        <v>10</v>
      </c>
    </row>
    <row r="5" spans="1:44" x14ac:dyDescent="0.2">
      <c r="A5" s="3" t="s">
        <v>46</v>
      </c>
      <c r="B5" s="3" t="s">
        <v>151</v>
      </c>
      <c r="C5" s="17">
        <v>6.2</v>
      </c>
      <c r="D5" s="3"/>
      <c r="E5" s="17">
        <v>44.42</v>
      </c>
      <c r="F5" s="3"/>
      <c r="G5" s="18">
        <v>352.42</v>
      </c>
      <c r="H5" s="17">
        <v>21.64</v>
      </c>
      <c r="I5" s="3"/>
      <c r="J5" s="17">
        <v>51.37</v>
      </c>
      <c r="K5" s="17">
        <v>17.34</v>
      </c>
      <c r="L5" s="18">
        <v>134.16</v>
      </c>
      <c r="M5" s="18">
        <v>150.61000000000001</v>
      </c>
      <c r="N5" s="17">
        <v>23.87</v>
      </c>
      <c r="O5" s="3"/>
      <c r="P5" s="17">
        <v>12.86</v>
      </c>
      <c r="Q5" s="18">
        <v>288.87</v>
      </c>
      <c r="R5" s="17">
        <v>41.94</v>
      </c>
      <c r="S5" s="18">
        <v>240.17</v>
      </c>
      <c r="T5" s="17">
        <v>25.46</v>
      </c>
      <c r="U5" s="4">
        <v>0.15</v>
      </c>
      <c r="V5" s="18">
        <v>140.13</v>
      </c>
      <c r="W5" s="4">
        <v>20.79</v>
      </c>
      <c r="X5" s="3">
        <v>48.96</v>
      </c>
      <c r="Y5" s="4">
        <v>7.17</v>
      </c>
      <c r="Z5" s="4">
        <v>32.82</v>
      </c>
      <c r="AA5" s="4">
        <v>8.5</v>
      </c>
      <c r="AB5" s="4">
        <v>2.85</v>
      </c>
      <c r="AC5" s="4">
        <v>8.7100000000000009</v>
      </c>
      <c r="AD5" s="4">
        <v>1.34</v>
      </c>
      <c r="AE5" s="4">
        <v>8.06</v>
      </c>
      <c r="AF5" s="4">
        <v>1.56</v>
      </c>
      <c r="AG5" s="4">
        <v>4.47</v>
      </c>
      <c r="AH5" s="4">
        <v>0.61</v>
      </c>
      <c r="AI5" s="4">
        <v>3.67</v>
      </c>
      <c r="AJ5" s="4">
        <v>0.53</v>
      </c>
      <c r="AK5" s="4">
        <v>5.69</v>
      </c>
      <c r="AL5" s="4">
        <v>1.58</v>
      </c>
      <c r="AM5" s="4">
        <v>0.25</v>
      </c>
      <c r="AN5" s="3">
        <v>1.19</v>
      </c>
      <c r="AO5" s="3"/>
      <c r="AP5" s="4">
        <v>1.72</v>
      </c>
      <c r="AQ5" s="4">
        <v>0.46</v>
      </c>
      <c r="AR5" s="3">
        <v>7</v>
      </c>
    </row>
    <row r="6" spans="1:44" x14ac:dyDescent="0.2">
      <c r="A6" s="3" t="s">
        <v>49</v>
      </c>
      <c r="B6" s="3" t="s">
        <v>151</v>
      </c>
      <c r="C6" s="17">
        <v>8.08</v>
      </c>
      <c r="D6" s="3"/>
      <c r="E6" s="17">
        <v>34.82</v>
      </c>
      <c r="F6" s="3"/>
      <c r="G6" s="18">
        <v>310.32</v>
      </c>
      <c r="H6" s="17">
        <v>5.85</v>
      </c>
      <c r="I6" s="3"/>
      <c r="J6" s="17">
        <v>39.97</v>
      </c>
      <c r="K6" s="17">
        <v>15.23</v>
      </c>
      <c r="L6" s="18">
        <v>91.76</v>
      </c>
      <c r="M6" s="18">
        <v>142.25</v>
      </c>
      <c r="N6" s="17">
        <v>22.7</v>
      </c>
      <c r="O6" s="3"/>
      <c r="P6" s="17">
        <v>14.9</v>
      </c>
      <c r="Q6" s="18">
        <v>244.82</v>
      </c>
      <c r="R6" s="17">
        <v>45.58</v>
      </c>
      <c r="S6" s="18">
        <v>247.73</v>
      </c>
      <c r="T6" s="17">
        <v>27.43</v>
      </c>
      <c r="U6" s="4">
        <v>0.16</v>
      </c>
      <c r="V6" s="18">
        <v>146.53</v>
      </c>
      <c r="W6" s="4">
        <v>21.82</v>
      </c>
      <c r="X6" s="3">
        <v>53.04</v>
      </c>
      <c r="Y6" s="4">
        <v>7.26</v>
      </c>
      <c r="Z6" s="4">
        <v>33.14</v>
      </c>
      <c r="AA6" s="4">
        <v>8.3000000000000007</v>
      </c>
      <c r="AB6" s="4">
        <v>2.65</v>
      </c>
      <c r="AC6" s="4">
        <v>8.16</v>
      </c>
      <c r="AD6" s="4">
        <v>1.35</v>
      </c>
      <c r="AE6" s="4">
        <v>8.41</v>
      </c>
      <c r="AF6" s="4">
        <v>1.67</v>
      </c>
      <c r="AG6" s="4">
        <v>4.71</v>
      </c>
      <c r="AH6" s="4">
        <v>0.66</v>
      </c>
      <c r="AI6" s="4">
        <v>4.04</v>
      </c>
      <c r="AJ6" s="4">
        <v>0.57999999999999996</v>
      </c>
      <c r="AK6" s="4">
        <v>5.98</v>
      </c>
      <c r="AL6" s="4">
        <v>1.68</v>
      </c>
      <c r="AM6" s="4">
        <v>0.28000000000000003</v>
      </c>
      <c r="AN6" s="3">
        <v>1.35</v>
      </c>
      <c r="AO6" s="3"/>
      <c r="AP6" s="4">
        <v>1.81</v>
      </c>
      <c r="AQ6" s="4">
        <v>0.54</v>
      </c>
      <c r="AR6" s="3">
        <v>9</v>
      </c>
    </row>
    <row r="7" spans="1:44" x14ac:dyDescent="0.2">
      <c r="A7" s="11" t="s">
        <v>51</v>
      </c>
      <c r="B7" s="11" t="s">
        <v>152</v>
      </c>
      <c r="C7" s="16"/>
      <c r="D7" s="16"/>
      <c r="E7" s="16"/>
      <c r="F7" s="16"/>
      <c r="G7" s="16"/>
      <c r="H7" s="16"/>
      <c r="I7" s="16"/>
      <c r="J7" s="16"/>
      <c r="K7" s="16"/>
      <c r="L7" s="14">
        <v>100.92352339999999</v>
      </c>
      <c r="M7" s="16"/>
      <c r="N7" s="16"/>
      <c r="O7" s="16"/>
      <c r="P7" s="4">
        <v>6.6</v>
      </c>
      <c r="Q7" s="17">
        <v>226</v>
      </c>
      <c r="R7" s="4">
        <v>24.8</v>
      </c>
      <c r="S7" s="4">
        <v>117.3</v>
      </c>
      <c r="T7" s="4">
        <v>13</v>
      </c>
      <c r="U7" s="4"/>
      <c r="V7" s="4">
        <v>84</v>
      </c>
      <c r="W7" s="4">
        <v>9.99</v>
      </c>
      <c r="X7" s="4">
        <v>23.7</v>
      </c>
      <c r="Y7" s="4">
        <v>3.6</v>
      </c>
      <c r="Z7" s="4">
        <v>16.7</v>
      </c>
      <c r="AA7" s="4">
        <v>4.22</v>
      </c>
      <c r="AB7" s="4">
        <v>1.49</v>
      </c>
      <c r="AD7" s="4">
        <v>0.77</v>
      </c>
      <c r="AE7" s="4">
        <v>4.42</v>
      </c>
      <c r="AF7" s="4">
        <v>0.89</v>
      </c>
      <c r="AG7" s="4">
        <v>2.29</v>
      </c>
      <c r="AH7" s="4">
        <v>0.37</v>
      </c>
      <c r="AI7" s="4">
        <v>2.13</v>
      </c>
      <c r="AJ7" s="4">
        <v>0.34</v>
      </c>
      <c r="AK7" s="4">
        <v>2.95</v>
      </c>
      <c r="AL7" s="4">
        <v>0.85</v>
      </c>
      <c r="AM7" s="16">
        <v>0.27139796100000002</v>
      </c>
      <c r="AN7" s="16">
        <v>1.5492400710000001</v>
      </c>
      <c r="AO7" s="16">
        <v>2.0331340999999999E-2</v>
      </c>
      <c r="AP7" s="16">
        <v>1.673505164</v>
      </c>
      <c r="AQ7" s="16">
        <v>0.52880302499999998</v>
      </c>
      <c r="AR7" s="11"/>
    </row>
    <row r="8" spans="1:44" x14ac:dyDescent="0.2">
      <c r="A8" s="3" t="s">
        <v>54</v>
      </c>
      <c r="B8" s="3" t="s">
        <v>151</v>
      </c>
      <c r="C8" s="17">
        <v>7.02</v>
      </c>
      <c r="D8" s="3"/>
      <c r="E8" s="17">
        <v>38.85</v>
      </c>
      <c r="F8" s="3"/>
      <c r="G8" s="18">
        <v>371.7</v>
      </c>
      <c r="H8" s="17">
        <v>34.54</v>
      </c>
      <c r="I8" s="3"/>
      <c r="J8" s="17">
        <v>42.04</v>
      </c>
      <c r="K8" s="17">
        <v>24.18</v>
      </c>
      <c r="L8" s="18">
        <v>137.97</v>
      </c>
      <c r="M8" s="18">
        <v>132.72</v>
      </c>
      <c r="N8" s="17">
        <v>22.8</v>
      </c>
      <c r="O8" s="3"/>
      <c r="P8" s="17">
        <v>12.91</v>
      </c>
      <c r="Q8" s="18">
        <v>268.24</v>
      </c>
      <c r="R8" s="17">
        <v>42.61</v>
      </c>
      <c r="S8" s="18">
        <v>237.26</v>
      </c>
      <c r="T8" s="17">
        <v>26.25</v>
      </c>
      <c r="U8" s="4">
        <v>0.14000000000000001</v>
      </c>
      <c r="V8" s="18">
        <v>144.44999999999999</v>
      </c>
      <c r="W8" s="4">
        <v>20.84</v>
      </c>
      <c r="X8" s="3">
        <v>48.95</v>
      </c>
      <c r="Y8" s="4">
        <v>6.92</v>
      </c>
      <c r="Z8" s="4">
        <v>31.5</v>
      </c>
      <c r="AA8" s="4">
        <v>7.99</v>
      </c>
      <c r="AB8" s="4">
        <v>2.66</v>
      </c>
      <c r="AC8" s="4">
        <v>7.86</v>
      </c>
      <c r="AD8" s="4">
        <v>1.32</v>
      </c>
      <c r="AE8" s="4">
        <v>7.96</v>
      </c>
      <c r="AF8" s="4">
        <v>1.56</v>
      </c>
      <c r="AG8" s="4">
        <v>4.42</v>
      </c>
      <c r="AH8" s="4">
        <v>0.61</v>
      </c>
      <c r="AI8" s="4">
        <v>3.82</v>
      </c>
      <c r="AJ8" s="4">
        <v>0.55000000000000004</v>
      </c>
      <c r="AK8" s="4">
        <v>5.7</v>
      </c>
      <c r="AL8" s="4">
        <v>1.63</v>
      </c>
      <c r="AM8" s="4">
        <v>0.24</v>
      </c>
      <c r="AN8" s="3">
        <v>1.24</v>
      </c>
      <c r="AO8" s="3"/>
      <c r="AP8" s="4">
        <v>1.74</v>
      </c>
      <c r="AQ8" s="4">
        <v>0.46</v>
      </c>
      <c r="AR8" s="3">
        <v>9</v>
      </c>
    </row>
    <row r="9" spans="1:44" x14ac:dyDescent="0.2">
      <c r="A9" s="3" t="s">
        <v>55</v>
      </c>
      <c r="B9" s="3" t="s">
        <v>151</v>
      </c>
      <c r="C9" s="17">
        <v>5.5</v>
      </c>
      <c r="D9" s="3"/>
      <c r="E9" s="17">
        <v>42.29</v>
      </c>
      <c r="F9" s="3"/>
      <c r="G9" s="18">
        <v>387.37</v>
      </c>
      <c r="H9" s="17">
        <v>74.64</v>
      </c>
      <c r="I9" s="3"/>
      <c r="J9" s="17">
        <v>45.2</v>
      </c>
      <c r="K9" s="17">
        <v>35.42</v>
      </c>
      <c r="L9" s="18">
        <v>171.96</v>
      </c>
      <c r="M9" s="18">
        <v>116.08</v>
      </c>
      <c r="N9" s="17">
        <v>20.47</v>
      </c>
      <c r="O9" s="3"/>
      <c r="P9" s="17">
        <v>9.6</v>
      </c>
      <c r="Q9" s="18">
        <v>262.56</v>
      </c>
      <c r="R9" s="17">
        <v>33.29</v>
      </c>
      <c r="S9" s="18">
        <v>176.23</v>
      </c>
      <c r="T9" s="17">
        <v>19.899999999999999</v>
      </c>
      <c r="U9" s="4">
        <v>0.1</v>
      </c>
      <c r="V9" s="18">
        <v>114.04</v>
      </c>
      <c r="W9" s="4">
        <v>15.51</v>
      </c>
      <c r="X9" s="3">
        <v>37.479999999999997</v>
      </c>
      <c r="Y9" s="4">
        <v>5.3</v>
      </c>
      <c r="Z9" s="4">
        <v>24.18</v>
      </c>
      <c r="AA9" s="4">
        <v>6.35</v>
      </c>
      <c r="AB9" s="4">
        <v>2.12</v>
      </c>
      <c r="AC9" s="4">
        <v>6.34</v>
      </c>
      <c r="AD9" s="4">
        <v>1.03</v>
      </c>
      <c r="AE9" s="4">
        <v>6.22</v>
      </c>
      <c r="AF9" s="4">
        <v>1.24</v>
      </c>
      <c r="AG9" s="4">
        <v>3.46</v>
      </c>
      <c r="AH9" s="4">
        <v>0.49</v>
      </c>
      <c r="AI9" s="4">
        <v>2.98</v>
      </c>
      <c r="AJ9" s="4">
        <v>0.43</v>
      </c>
      <c r="AK9" s="4">
        <v>4.22</v>
      </c>
      <c r="AL9" s="4">
        <v>1.2</v>
      </c>
      <c r="AM9" s="4">
        <v>0.18</v>
      </c>
      <c r="AN9" s="3">
        <v>0.97</v>
      </c>
      <c r="AO9" s="3"/>
      <c r="AP9" s="4">
        <v>1.2</v>
      </c>
      <c r="AQ9" s="4">
        <v>0.34</v>
      </c>
      <c r="AR9" s="3">
        <v>9</v>
      </c>
    </row>
    <row r="10" spans="1:44" x14ac:dyDescent="0.2">
      <c r="A10" s="3" t="s">
        <v>56</v>
      </c>
      <c r="B10" s="3" t="s">
        <v>151</v>
      </c>
      <c r="C10" s="17">
        <v>7.35</v>
      </c>
      <c r="D10" s="3"/>
      <c r="E10" s="17">
        <v>42.23</v>
      </c>
      <c r="F10" s="3"/>
      <c r="G10" s="18">
        <v>430.42</v>
      </c>
      <c r="H10" s="17">
        <v>15.11</v>
      </c>
      <c r="I10" s="3"/>
      <c r="J10" s="17">
        <v>43.67</v>
      </c>
      <c r="K10" s="17">
        <v>19.84</v>
      </c>
      <c r="L10" s="18">
        <v>130.88</v>
      </c>
      <c r="M10" s="18">
        <v>142.03</v>
      </c>
      <c r="N10" s="17">
        <v>23.54</v>
      </c>
      <c r="O10" s="3"/>
      <c r="P10" s="17">
        <v>13.13</v>
      </c>
      <c r="Q10" s="18">
        <v>255.24</v>
      </c>
      <c r="R10" s="17">
        <v>47.55</v>
      </c>
      <c r="S10" s="18">
        <v>252.71</v>
      </c>
      <c r="T10" s="17">
        <v>27.29</v>
      </c>
      <c r="U10" s="4">
        <v>0.13</v>
      </c>
      <c r="V10" s="18">
        <v>144.30000000000001</v>
      </c>
      <c r="W10" s="4">
        <v>21.46</v>
      </c>
      <c r="X10" s="3">
        <v>49.95</v>
      </c>
      <c r="Y10" s="4">
        <v>7.22</v>
      </c>
      <c r="Z10" s="4">
        <v>33.85</v>
      </c>
      <c r="AA10" s="4">
        <v>8.89</v>
      </c>
      <c r="AB10" s="4">
        <v>2.86</v>
      </c>
      <c r="AC10" s="4">
        <v>9.3000000000000007</v>
      </c>
      <c r="AD10" s="4">
        <v>1.48</v>
      </c>
      <c r="AE10" s="4">
        <v>8.77</v>
      </c>
      <c r="AF10" s="4">
        <v>1.83</v>
      </c>
      <c r="AG10" s="4">
        <v>5.0199999999999996</v>
      </c>
      <c r="AH10" s="4">
        <v>0.7</v>
      </c>
      <c r="AI10" s="4">
        <v>4.33</v>
      </c>
      <c r="AJ10" s="4">
        <v>0.63</v>
      </c>
      <c r="AK10" s="4">
        <v>6.13</v>
      </c>
      <c r="AL10" s="4">
        <v>1.69</v>
      </c>
      <c r="AM10" s="4">
        <v>0.25</v>
      </c>
      <c r="AN10" s="3">
        <v>1.29</v>
      </c>
      <c r="AO10" s="3"/>
      <c r="AP10" s="4">
        <v>1.79</v>
      </c>
      <c r="AQ10" s="4">
        <v>0.47</v>
      </c>
      <c r="AR10" s="3">
        <v>9</v>
      </c>
    </row>
    <row r="11" spans="1:44" x14ac:dyDescent="0.2">
      <c r="A11" s="3" t="s">
        <v>57</v>
      </c>
      <c r="B11" s="3" t="s">
        <v>151</v>
      </c>
      <c r="C11" s="17">
        <v>6.29</v>
      </c>
      <c r="D11" s="3"/>
      <c r="E11" s="17">
        <v>41.41</v>
      </c>
      <c r="F11" s="3"/>
      <c r="G11" s="18">
        <v>427.1</v>
      </c>
      <c r="H11" s="17">
        <v>19.62</v>
      </c>
      <c r="I11" s="3"/>
      <c r="J11" s="17">
        <v>44.82</v>
      </c>
      <c r="K11" s="17">
        <v>24.36</v>
      </c>
      <c r="L11" s="18">
        <v>152.65</v>
      </c>
      <c r="M11" s="18">
        <v>125.34</v>
      </c>
      <c r="N11" s="17">
        <v>21.83</v>
      </c>
      <c r="O11" s="3"/>
      <c r="P11" s="17">
        <v>12.6</v>
      </c>
      <c r="Q11" s="18">
        <v>271.18</v>
      </c>
      <c r="R11" s="17">
        <v>40.15</v>
      </c>
      <c r="S11" s="18">
        <v>210.05</v>
      </c>
      <c r="T11" s="17">
        <v>22.58</v>
      </c>
      <c r="U11" s="4">
        <v>0.18</v>
      </c>
      <c r="V11" s="18">
        <v>131.77000000000001</v>
      </c>
      <c r="W11" s="4">
        <v>18.3</v>
      </c>
      <c r="X11" s="3">
        <v>41.88</v>
      </c>
      <c r="Y11" s="4">
        <v>5.84</v>
      </c>
      <c r="Z11" s="4">
        <v>28.03</v>
      </c>
      <c r="AA11" s="4">
        <v>6.87</v>
      </c>
      <c r="AB11" s="4">
        <v>2.4500000000000002</v>
      </c>
      <c r="AC11" s="4">
        <v>7.76</v>
      </c>
      <c r="AD11" s="4">
        <v>1.18</v>
      </c>
      <c r="AE11" s="4">
        <v>7.18</v>
      </c>
      <c r="AF11" s="4">
        <v>1.46</v>
      </c>
      <c r="AG11" s="4">
        <v>4.1500000000000004</v>
      </c>
      <c r="AH11" s="4">
        <v>0.54</v>
      </c>
      <c r="AI11" s="4">
        <v>3.56</v>
      </c>
      <c r="AJ11" s="4">
        <v>0.52</v>
      </c>
      <c r="AK11" s="4">
        <v>5.36</v>
      </c>
      <c r="AL11" s="4">
        <v>1.45</v>
      </c>
      <c r="AM11" s="4">
        <v>0.26</v>
      </c>
      <c r="AN11" s="3">
        <v>1.1599999999999999</v>
      </c>
      <c r="AO11" s="3"/>
      <c r="AP11" s="4">
        <v>1.57</v>
      </c>
      <c r="AQ11" s="4">
        <v>0.41</v>
      </c>
      <c r="AR11" s="3">
        <v>9</v>
      </c>
    </row>
    <row r="12" spans="1:44" x14ac:dyDescent="0.2">
      <c r="A12" s="3" t="s">
        <v>59</v>
      </c>
      <c r="B12" s="3" t="s">
        <v>151</v>
      </c>
      <c r="C12" s="17">
        <v>7.32</v>
      </c>
      <c r="D12" s="3"/>
      <c r="E12" s="17">
        <v>39.270000000000003</v>
      </c>
      <c r="F12" s="3"/>
      <c r="G12" s="18">
        <v>431.79</v>
      </c>
      <c r="H12" s="17">
        <v>28.96</v>
      </c>
      <c r="I12" s="3"/>
      <c r="J12" s="17">
        <v>42.13</v>
      </c>
      <c r="K12" s="17">
        <v>19.59</v>
      </c>
      <c r="L12" s="18">
        <v>99.23</v>
      </c>
      <c r="M12" s="18">
        <v>134.49</v>
      </c>
      <c r="N12" s="17">
        <v>22.06</v>
      </c>
      <c r="O12" s="3"/>
      <c r="P12" s="17">
        <v>13.08</v>
      </c>
      <c r="Q12" s="18">
        <v>247.55</v>
      </c>
      <c r="R12" s="17">
        <v>40.75</v>
      </c>
      <c r="S12" s="18">
        <v>218.53</v>
      </c>
      <c r="T12" s="17">
        <v>23.97</v>
      </c>
      <c r="U12" s="4">
        <v>0.15</v>
      </c>
      <c r="V12" s="18">
        <v>134.25</v>
      </c>
      <c r="W12" s="4">
        <v>19.09</v>
      </c>
      <c r="X12" s="3">
        <v>45.26</v>
      </c>
      <c r="Y12" s="4">
        <v>6.23</v>
      </c>
      <c r="Z12" s="4">
        <v>29.18</v>
      </c>
      <c r="AA12" s="4">
        <v>7.1</v>
      </c>
      <c r="AB12" s="4">
        <v>2.4900000000000002</v>
      </c>
      <c r="AC12" s="4">
        <v>7.85</v>
      </c>
      <c r="AD12" s="4">
        <v>1.23</v>
      </c>
      <c r="AE12" s="4">
        <v>7.43</v>
      </c>
      <c r="AF12" s="4">
        <v>1.44</v>
      </c>
      <c r="AG12" s="4">
        <v>4.28</v>
      </c>
      <c r="AH12" s="4">
        <v>0.53</v>
      </c>
      <c r="AI12" s="4">
        <v>3.64</v>
      </c>
      <c r="AJ12" s="4">
        <v>0.51</v>
      </c>
      <c r="AK12" s="4">
        <v>5.38</v>
      </c>
      <c r="AL12" s="4">
        <v>1.48</v>
      </c>
      <c r="AM12" s="4">
        <v>0.27</v>
      </c>
      <c r="AN12" s="3">
        <v>1.23</v>
      </c>
      <c r="AO12" s="3"/>
      <c r="AP12" s="4">
        <v>1.61</v>
      </c>
      <c r="AQ12" s="4">
        <v>0.44</v>
      </c>
      <c r="AR12" s="3">
        <v>8</v>
      </c>
    </row>
    <row r="13" spans="1:44" x14ac:dyDescent="0.2">
      <c r="A13" s="3" t="s">
        <v>60</v>
      </c>
      <c r="B13" s="3" t="s">
        <v>151</v>
      </c>
      <c r="C13" s="17">
        <v>8.01</v>
      </c>
      <c r="D13" s="3"/>
      <c r="E13" s="17">
        <v>42.87</v>
      </c>
      <c r="F13" s="3"/>
      <c r="G13" s="18">
        <v>456.93</v>
      </c>
      <c r="H13" s="17">
        <v>19.45</v>
      </c>
      <c r="I13" s="3"/>
      <c r="J13" s="17">
        <v>42.09</v>
      </c>
      <c r="K13" s="17">
        <v>16.809999999999999</v>
      </c>
      <c r="L13" s="18">
        <v>110.06</v>
      </c>
      <c r="M13" s="18">
        <v>141.25</v>
      </c>
      <c r="N13" s="17">
        <v>23.08</v>
      </c>
      <c r="O13" s="3"/>
      <c r="P13" s="17">
        <v>13.59</v>
      </c>
      <c r="Q13" s="18">
        <v>249.39</v>
      </c>
      <c r="R13" s="17">
        <v>45.28</v>
      </c>
      <c r="S13" s="18">
        <v>244.68</v>
      </c>
      <c r="T13" s="17">
        <v>25.58</v>
      </c>
      <c r="U13" s="4">
        <v>0.13</v>
      </c>
      <c r="V13" s="18">
        <v>136.63999999999999</v>
      </c>
      <c r="W13" s="4">
        <v>20.170000000000002</v>
      </c>
      <c r="X13" s="3">
        <v>45.85</v>
      </c>
      <c r="Y13" s="4">
        <v>6.55</v>
      </c>
      <c r="Z13" s="4">
        <v>30.76</v>
      </c>
      <c r="AA13" s="4">
        <v>7.81</v>
      </c>
      <c r="AB13" s="4">
        <v>2.61</v>
      </c>
      <c r="AC13" s="4">
        <v>8.52</v>
      </c>
      <c r="AD13" s="4">
        <v>1.31</v>
      </c>
      <c r="AE13" s="4">
        <v>8.2100000000000009</v>
      </c>
      <c r="AF13" s="4">
        <v>1.59</v>
      </c>
      <c r="AG13" s="4">
        <v>4.6399999999999997</v>
      </c>
      <c r="AH13" s="4">
        <v>0.62</v>
      </c>
      <c r="AI13" s="4">
        <v>3.94</v>
      </c>
      <c r="AJ13" s="4">
        <v>0.56999999999999995</v>
      </c>
      <c r="AK13" s="4">
        <v>5.88</v>
      </c>
      <c r="AL13" s="4">
        <v>1.61</v>
      </c>
      <c r="AM13" s="4">
        <v>0.28000000000000003</v>
      </c>
      <c r="AN13" s="3">
        <v>1.27</v>
      </c>
      <c r="AO13" s="3"/>
      <c r="AP13" s="4">
        <v>1.7</v>
      </c>
      <c r="AQ13" s="4">
        <v>0.45</v>
      </c>
      <c r="AR13" s="3">
        <v>7</v>
      </c>
    </row>
    <row r="14" spans="1:44" x14ac:dyDescent="0.2">
      <c r="A14" s="3" t="s">
        <v>61</v>
      </c>
      <c r="B14" s="3" t="s">
        <v>151</v>
      </c>
      <c r="C14" s="17">
        <v>5.72</v>
      </c>
      <c r="D14" s="3"/>
      <c r="E14" s="17">
        <v>44.56</v>
      </c>
      <c r="F14" s="3"/>
      <c r="G14" s="18">
        <v>369.55</v>
      </c>
      <c r="H14" s="17">
        <v>149.25</v>
      </c>
      <c r="I14" s="3"/>
      <c r="J14" s="17">
        <v>48.28</v>
      </c>
      <c r="K14" s="17">
        <v>47.55</v>
      </c>
      <c r="L14" s="18">
        <v>177.17</v>
      </c>
      <c r="M14" s="18">
        <v>107.56</v>
      </c>
      <c r="N14" s="17">
        <v>18.95</v>
      </c>
      <c r="O14" s="3"/>
      <c r="P14" s="17">
        <v>8.09</v>
      </c>
      <c r="Q14" s="18">
        <v>233.6</v>
      </c>
      <c r="R14" s="17">
        <v>26.59</v>
      </c>
      <c r="S14" s="18">
        <v>130.25</v>
      </c>
      <c r="T14" s="17">
        <v>14.34</v>
      </c>
      <c r="U14" s="4">
        <v>7.0000000000000007E-2</v>
      </c>
      <c r="V14" s="18">
        <v>89.19</v>
      </c>
      <c r="W14" s="4">
        <v>11.28</v>
      </c>
      <c r="X14" s="3">
        <v>27.6</v>
      </c>
      <c r="Y14" s="4">
        <v>3.88</v>
      </c>
      <c r="Z14" s="4">
        <v>17.57</v>
      </c>
      <c r="AA14" s="4">
        <v>4.63</v>
      </c>
      <c r="AB14" s="4">
        <v>1.67</v>
      </c>
      <c r="AC14" s="4">
        <v>4.96</v>
      </c>
      <c r="AD14" s="4">
        <v>0.8</v>
      </c>
      <c r="AE14" s="4">
        <v>4.8</v>
      </c>
      <c r="AF14" s="4">
        <v>0.94</v>
      </c>
      <c r="AG14" s="4">
        <v>2.79</v>
      </c>
      <c r="AH14" s="4">
        <v>0.37</v>
      </c>
      <c r="AI14" s="4">
        <v>2.42</v>
      </c>
      <c r="AJ14" s="4">
        <v>0.35</v>
      </c>
      <c r="AK14" s="4">
        <v>3.17</v>
      </c>
      <c r="AL14" s="4">
        <v>0.87</v>
      </c>
      <c r="AM14" s="4">
        <v>0.17</v>
      </c>
      <c r="AN14" s="3">
        <v>0.81</v>
      </c>
      <c r="AO14" s="3"/>
      <c r="AP14" s="4">
        <v>0.89</v>
      </c>
      <c r="AQ14" s="4">
        <v>0.26</v>
      </c>
      <c r="AR14" s="3">
        <v>8</v>
      </c>
    </row>
    <row r="15" spans="1:44" x14ac:dyDescent="0.2">
      <c r="A15" s="3" t="s">
        <v>62</v>
      </c>
      <c r="B15" s="3" t="s">
        <v>151</v>
      </c>
      <c r="C15" s="17">
        <v>9.6199999999999992</v>
      </c>
      <c r="D15" s="3"/>
      <c r="E15" s="17">
        <v>43.67</v>
      </c>
      <c r="F15" s="3"/>
      <c r="G15" s="18">
        <v>370.82</v>
      </c>
      <c r="H15" s="17">
        <v>9.02</v>
      </c>
      <c r="I15" s="3"/>
      <c r="J15" s="17">
        <v>39.159999999999997</v>
      </c>
      <c r="K15" s="17">
        <v>8.1300000000000008</v>
      </c>
      <c r="L15" s="18">
        <v>62.23</v>
      </c>
      <c r="M15" s="18">
        <v>153.1</v>
      </c>
      <c r="N15" s="17">
        <v>25.53</v>
      </c>
      <c r="O15" s="3"/>
      <c r="P15" s="17">
        <v>15.34</v>
      </c>
      <c r="Q15" s="18">
        <v>274</v>
      </c>
      <c r="R15" s="17">
        <v>55.98</v>
      </c>
      <c r="S15" s="18">
        <v>315.13</v>
      </c>
      <c r="T15" s="17">
        <v>32.369999999999997</v>
      </c>
      <c r="U15" s="4">
        <v>0.13</v>
      </c>
      <c r="V15" s="18">
        <v>155.99</v>
      </c>
      <c r="W15" s="4">
        <v>24.5</v>
      </c>
      <c r="X15" s="3">
        <v>54.34</v>
      </c>
      <c r="Y15" s="4">
        <v>7.98</v>
      </c>
      <c r="Z15" s="4">
        <v>36.869999999999997</v>
      </c>
      <c r="AA15" s="4">
        <v>9.56</v>
      </c>
      <c r="AB15" s="4">
        <v>3.12</v>
      </c>
      <c r="AC15" s="4">
        <v>10.68</v>
      </c>
      <c r="AD15" s="4">
        <v>1.69</v>
      </c>
      <c r="AE15" s="4">
        <v>10.37</v>
      </c>
      <c r="AF15" s="4">
        <v>1.97</v>
      </c>
      <c r="AG15" s="4">
        <v>5.87</v>
      </c>
      <c r="AH15" s="4">
        <v>0.79</v>
      </c>
      <c r="AI15" s="4">
        <v>4.9400000000000004</v>
      </c>
      <c r="AJ15" s="4">
        <v>0.7</v>
      </c>
      <c r="AK15" s="4">
        <v>7.5</v>
      </c>
      <c r="AL15" s="4">
        <v>2.09</v>
      </c>
      <c r="AM15" s="4">
        <v>0.34</v>
      </c>
      <c r="AN15" s="3">
        <v>1.49</v>
      </c>
      <c r="AO15" s="3"/>
      <c r="AP15" s="4">
        <v>2.12</v>
      </c>
      <c r="AQ15" s="4">
        <v>0.56999999999999995</v>
      </c>
      <c r="AR15" s="3">
        <v>9</v>
      </c>
    </row>
    <row r="16" spans="1:44" x14ac:dyDescent="0.2">
      <c r="A16" s="12" t="s">
        <v>70</v>
      </c>
      <c r="B16" s="11" t="s">
        <v>20</v>
      </c>
      <c r="C16" s="13">
        <v>6.24038848</v>
      </c>
      <c r="D16" s="13">
        <v>1.159665876</v>
      </c>
      <c r="E16" s="13">
        <v>40.28358455</v>
      </c>
      <c r="F16" s="14">
        <v>15229.910330000001</v>
      </c>
      <c r="G16" s="14">
        <v>388.62222200000002</v>
      </c>
      <c r="H16" s="13">
        <v>13.92946515</v>
      </c>
      <c r="I16" s="14">
        <v>2426.8624370000002</v>
      </c>
      <c r="J16" s="13">
        <v>46.611570559999997</v>
      </c>
      <c r="K16" s="13">
        <v>22.56253435</v>
      </c>
      <c r="L16" s="14">
        <v>190.96046340000001</v>
      </c>
      <c r="M16" s="14">
        <v>105.894446</v>
      </c>
      <c r="N16" s="13">
        <v>9.5355387930000006</v>
      </c>
      <c r="O16" s="13">
        <v>1.3251481890000001</v>
      </c>
      <c r="P16" s="13">
        <v>11.52778556</v>
      </c>
      <c r="Q16" s="14">
        <v>259.90350690000002</v>
      </c>
      <c r="R16" s="13">
        <v>33.529494679999999</v>
      </c>
      <c r="S16" s="14">
        <v>190.94638219999999</v>
      </c>
      <c r="T16" s="13">
        <v>18.87128332</v>
      </c>
      <c r="U16" s="15">
        <v>0.13349988800000001</v>
      </c>
      <c r="V16" s="14">
        <v>124.6984508</v>
      </c>
      <c r="W16" s="16">
        <v>15.888719099999999</v>
      </c>
      <c r="X16" s="16">
        <v>38.007697409999999</v>
      </c>
      <c r="Y16" s="16">
        <v>5.3105975870000002</v>
      </c>
      <c r="Z16" s="16">
        <v>24.588570140000002</v>
      </c>
      <c r="AA16" s="16">
        <v>6.4150092150000004</v>
      </c>
      <c r="AB16" s="16">
        <v>2.208923505</v>
      </c>
      <c r="AC16" s="16">
        <v>6.9459393819999997</v>
      </c>
      <c r="AD16" s="16">
        <v>1.022513011</v>
      </c>
      <c r="AE16" s="16">
        <v>6.2697921699999997</v>
      </c>
      <c r="AF16" s="16">
        <v>1.2446049880000001</v>
      </c>
      <c r="AG16" s="16">
        <v>3.378381407</v>
      </c>
      <c r="AH16" s="16">
        <v>0.46166337600000001</v>
      </c>
      <c r="AI16" s="16">
        <v>2.920641153</v>
      </c>
      <c r="AJ16" s="16">
        <v>0.444375454</v>
      </c>
      <c r="AK16" s="16">
        <v>4.835221314</v>
      </c>
      <c r="AL16" s="16">
        <v>1.247514445</v>
      </c>
      <c r="AM16" s="15">
        <v>0.190851932</v>
      </c>
      <c r="AN16" s="16">
        <v>1.1737333539999999</v>
      </c>
      <c r="AO16" s="15">
        <v>1.6635371999999999E-2</v>
      </c>
      <c r="AP16" s="16">
        <v>1.43296771</v>
      </c>
      <c r="AQ16" s="16">
        <v>0.38864752400000002</v>
      </c>
      <c r="AR16" s="11">
        <v>7</v>
      </c>
    </row>
    <row r="17" spans="1:44" x14ac:dyDescent="0.2">
      <c r="A17" s="3" t="s">
        <v>72</v>
      </c>
      <c r="B17" s="11" t="s">
        <v>20</v>
      </c>
      <c r="C17" s="17">
        <v>5.7349505320752483</v>
      </c>
      <c r="D17" s="17">
        <v>1.0586476081666993</v>
      </c>
      <c r="E17" s="17">
        <v>34.604512537664561</v>
      </c>
      <c r="F17" s="18">
        <v>14557.590128695854</v>
      </c>
      <c r="G17" s="18">
        <v>358.60534090036981</v>
      </c>
      <c r="H17" s="17">
        <v>16.07078344680431</v>
      </c>
      <c r="I17" s="18">
        <v>1792.1498118684278</v>
      </c>
      <c r="J17" s="17">
        <v>43.545872470634038</v>
      </c>
      <c r="K17" s="17">
        <v>26.101481415601171</v>
      </c>
      <c r="L17" s="18">
        <v>174.87665607741593</v>
      </c>
      <c r="M17" s="18">
        <v>100.34185187662801</v>
      </c>
      <c r="N17" s="17">
        <v>9.3376929378901181</v>
      </c>
      <c r="O17" s="17">
        <v>1.4921414933757251</v>
      </c>
      <c r="P17" s="17">
        <v>10.397583712736203</v>
      </c>
      <c r="Q17" s="18">
        <v>235.53808942822906</v>
      </c>
      <c r="R17" s="17">
        <v>28.190355979223519</v>
      </c>
      <c r="S17" s="18">
        <v>160.24261622938985</v>
      </c>
      <c r="T17" s="17">
        <v>16.265057516383006</v>
      </c>
      <c r="U17" s="19">
        <v>0.10334724268348332</v>
      </c>
      <c r="V17" s="17">
        <v>109.12784324532001</v>
      </c>
      <c r="W17" s="4">
        <v>13.487802279948941</v>
      </c>
      <c r="X17" s="4">
        <v>33.379009793762563</v>
      </c>
      <c r="Y17" s="4">
        <v>4.5492368925189677</v>
      </c>
      <c r="Z17" s="4">
        <v>20.771473918870008</v>
      </c>
      <c r="AA17" s="4">
        <v>5.3726900477147881</v>
      </c>
      <c r="AB17" s="4">
        <v>1.7991804938034548</v>
      </c>
      <c r="AC17" s="4">
        <v>5.6528876012813374</v>
      </c>
      <c r="AD17" s="4">
        <v>0.84313122096166337</v>
      </c>
      <c r="AE17" s="4">
        <v>5.4362152315137431</v>
      </c>
      <c r="AF17" s="4">
        <v>1.0273963440840423</v>
      </c>
      <c r="AG17" s="4">
        <v>2.8477712784782256</v>
      </c>
      <c r="AH17" s="4">
        <v>0.40149939838270382</v>
      </c>
      <c r="AI17" s="4">
        <v>2.3680366971003761</v>
      </c>
      <c r="AJ17" s="4">
        <v>0.37385715136442416</v>
      </c>
      <c r="AK17" s="4">
        <v>3.9338440188742978</v>
      </c>
      <c r="AL17" s="4">
        <v>1.0458484783420596</v>
      </c>
      <c r="AM17" s="19">
        <v>0.1910442668036812</v>
      </c>
      <c r="AN17" s="4">
        <v>1.0885580796141354</v>
      </c>
      <c r="AO17" s="19">
        <v>2.0863288834899539E-2</v>
      </c>
      <c r="AP17" s="4">
        <v>1.1817998937188583</v>
      </c>
      <c r="AQ17" s="19">
        <v>0.35210851339483901</v>
      </c>
      <c r="AR17" s="3">
        <v>10</v>
      </c>
    </row>
    <row r="18" spans="1:44" x14ac:dyDescent="0.2">
      <c r="A18" s="12" t="s">
        <v>74</v>
      </c>
      <c r="B18" s="11" t="s">
        <v>20</v>
      </c>
      <c r="C18" s="13">
        <v>6.3368793930000002</v>
      </c>
      <c r="D18" s="13">
        <v>1.4117343069999999</v>
      </c>
      <c r="E18" s="13">
        <v>33.535818669999998</v>
      </c>
      <c r="F18" s="14">
        <v>14716.151540000001</v>
      </c>
      <c r="G18" s="14">
        <v>381.76938230000002</v>
      </c>
      <c r="H18" s="13">
        <v>18.067305319999999</v>
      </c>
      <c r="I18" s="14">
        <v>1695.6706509999999</v>
      </c>
      <c r="J18" s="13">
        <v>49.991239669999999</v>
      </c>
      <c r="K18" s="13">
        <v>30.11752439</v>
      </c>
      <c r="L18" s="14">
        <v>199.22000489999999</v>
      </c>
      <c r="M18" s="14">
        <v>109.0116902</v>
      </c>
      <c r="N18" s="13">
        <v>9.8009427169999999</v>
      </c>
      <c r="O18" s="13">
        <v>1.9385170039999999</v>
      </c>
      <c r="P18" s="13">
        <v>11.287316909999999</v>
      </c>
      <c r="Q18" s="14">
        <v>238.75738190000001</v>
      </c>
      <c r="R18" s="13">
        <v>27.672638190000001</v>
      </c>
      <c r="S18" s="14">
        <v>157.79978879999999</v>
      </c>
      <c r="T18" s="13">
        <v>17.399387669999999</v>
      </c>
      <c r="U18" s="15">
        <v>0.111406923</v>
      </c>
      <c r="V18" s="14">
        <v>112.54248459999999</v>
      </c>
      <c r="W18" s="16">
        <v>13.57846642</v>
      </c>
      <c r="X18" s="16">
        <v>34.654227290000001</v>
      </c>
      <c r="Y18" s="16">
        <v>4.5234172030000002</v>
      </c>
      <c r="Z18" s="16">
        <v>21.404429619999998</v>
      </c>
      <c r="AA18" s="16">
        <v>5.5476221289999996</v>
      </c>
      <c r="AB18" s="16">
        <v>1.7964029539999999</v>
      </c>
      <c r="AC18" s="16">
        <v>5.7104621389999997</v>
      </c>
      <c r="AD18" s="16">
        <v>0.86745817300000005</v>
      </c>
      <c r="AE18" s="16">
        <v>5.2412335350000001</v>
      </c>
      <c r="AF18" s="16">
        <v>0.98052193600000004</v>
      </c>
      <c r="AG18" s="16">
        <v>2.94159221</v>
      </c>
      <c r="AH18" s="16">
        <v>0.40207413600000003</v>
      </c>
      <c r="AI18" s="16">
        <v>2.5353355290000001</v>
      </c>
      <c r="AJ18" s="16">
        <v>0.38130278899999998</v>
      </c>
      <c r="AK18" s="16">
        <v>3.9763344649999999</v>
      </c>
      <c r="AL18" s="16">
        <v>1.1335109809999999</v>
      </c>
      <c r="AM18" s="15">
        <v>0.19164468600000001</v>
      </c>
      <c r="AN18" s="16">
        <v>1.1582763760000001</v>
      </c>
      <c r="AO18" s="15">
        <v>1.7253121999999999E-2</v>
      </c>
      <c r="AP18" s="16">
        <v>1.1976593090000001</v>
      </c>
      <c r="AQ18" s="16">
        <v>0.40410106299999998</v>
      </c>
      <c r="AR18" s="11">
        <v>8</v>
      </c>
    </row>
    <row r="19" spans="1:44" x14ac:dyDescent="0.2">
      <c r="A19" s="3" t="s">
        <v>76</v>
      </c>
      <c r="B19" s="11" t="s">
        <v>20</v>
      </c>
      <c r="C19" s="17">
        <v>7.9528652114801206</v>
      </c>
      <c r="D19" s="17">
        <v>1.3190246434772868</v>
      </c>
      <c r="E19" s="17">
        <v>37.743225934743393</v>
      </c>
      <c r="F19" s="18">
        <v>20395.898294797444</v>
      </c>
      <c r="G19" s="18">
        <v>516.63917857810384</v>
      </c>
      <c r="H19" s="4">
        <v>5.4027491387361026</v>
      </c>
      <c r="I19" s="18">
        <v>2425.7591889233645</v>
      </c>
      <c r="J19" s="17">
        <v>62.151364890286871</v>
      </c>
      <c r="K19" s="17">
        <v>24.677154786298424</v>
      </c>
      <c r="L19" s="18">
        <v>204.55115796972001</v>
      </c>
      <c r="M19" s="18">
        <v>142.67343467558877</v>
      </c>
      <c r="N19" s="17">
        <v>9.2327274542331565</v>
      </c>
      <c r="O19" s="17">
        <v>1.7983804205748743</v>
      </c>
      <c r="P19" s="17">
        <v>14.151035483536797</v>
      </c>
      <c r="Q19" s="18">
        <v>253.94939809636352</v>
      </c>
      <c r="R19" s="17">
        <v>35.913163290158728</v>
      </c>
      <c r="S19" s="18">
        <v>206.69633860775124</v>
      </c>
      <c r="T19" s="17">
        <v>22.136878685964199</v>
      </c>
      <c r="U19" s="19">
        <v>0.15847317571879477</v>
      </c>
      <c r="V19" s="17">
        <v>164.63428437518635</v>
      </c>
      <c r="W19" s="4">
        <v>20.666495373337202</v>
      </c>
      <c r="X19" s="4">
        <v>51.68212318575987</v>
      </c>
      <c r="Y19" s="4">
        <v>6.6785700919856836</v>
      </c>
      <c r="Z19" s="4">
        <v>31.230390934372753</v>
      </c>
      <c r="AA19" s="4">
        <v>7.7198618730818165</v>
      </c>
      <c r="AB19" s="4">
        <v>2.6138400859264181</v>
      </c>
      <c r="AC19" s="4">
        <v>7.9587151903946989</v>
      </c>
      <c r="AD19" s="4">
        <v>1.2696735413868496</v>
      </c>
      <c r="AE19" s="4">
        <v>7.7575045077189646</v>
      </c>
      <c r="AF19" s="4">
        <v>1.5264653198020657</v>
      </c>
      <c r="AG19" s="4">
        <v>4.1841988171489284</v>
      </c>
      <c r="AH19" s="4">
        <v>0.54962455737041849</v>
      </c>
      <c r="AI19" s="4">
        <v>3.8213524087677628</v>
      </c>
      <c r="AJ19" s="4">
        <v>0.50994932631706458</v>
      </c>
      <c r="AK19" s="4">
        <v>5.8596789551551307</v>
      </c>
      <c r="AL19" s="4">
        <v>1.5365865711233764</v>
      </c>
      <c r="AM19" s="19">
        <v>0.32411078341716032</v>
      </c>
      <c r="AN19" s="4">
        <v>1.6810247313811963</v>
      </c>
      <c r="AO19" s="19">
        <v>2.3802645538638777E-2</v>
      </c>
      <c r="AP19" s="4">
        <v>1.877814195412725</v>
      </c>
      <c r="AQ19" s="19">
        <v>0.58496932121298983</v>
      </c>
      <c r="AR19" s="3">
        <v>10</v>
      </c>
    </row>
    <row r="20" spans="1:44" x14ac:dyDescent="0.2">
      <c r="A20" s="3" t="s">
        <v>77</v>
      </c>
      <c r="B20" s="11" t="s">
        <v>20</v>
      </c>
      <c r="C20" s="17">
        <v>5.7783322420372016</v>
      </c>
      <c r="D20" s="17">
        <v>1.0447999677033637</v>
      </c>
      <c r="E20" s="17">
        <v>38.395241301823134</v>
      </c>
      <c r="F20" s="18">
        <v>18283.277176693966</v>
      </c>
      <c r="G20" s="18">
        <v>426.60502723917301</v>
      </c>
      <c r="H20" s="17">
        <v>46.922966934563817</v>
      </c>
      <c r="I20" s="18">
        <v>1758.025339571718</v>
      </c>
      <c r="J20" s="17">
        <v>45.06343234997405</v>
      </c>
      <c r="K20" s="17">
        <v>31.863158200043781</v>
      </c>
      <c r="L20" s="18">
        <v>121.34989004681137</v>
      </c>
      <c r="M20" s="18">
        <v>120.9043796725806</v>
      </c>
      <c r="N20" s="17">
        <v>8.9577832188100874</v>
      </c>
      <c r="O20" s="17">
        <v>1.4227096762036358</v>
      </c>
      <c r="P20" s="17">
        <v>11.285897559120093</v>
      </c>
      <c r="Q20" s="18">
        <v>246.22188729224263</v>
      </c>
      <c r="R20" s="17">
        <v>35.328152119474623</v>
      </c>
      <c r="S20" s="18">
        <v>189.11538678934531</v>
      </c>
      <c r="T20" s="17">
        <v>21.156084215194461</v>
      </c>
      <c r="U20" s="19">
        <v>0.13113101188297763</v>
      </c>
      <c r="V20" s="17">
        <v>132.25112582453389</v>
      </c>
      <c r="W20" s="4">
        <v>17.384240328683664</v>
      </c>
      <c r="X20" s="4">
        <v>42.768968994754893</v>
      </c>
      <c r="Y20" s="4">
        <v>5.8737371779549408</v>
      </c>
      <c r="Z20" s="4">
        <v>26.304581485116618</v>
      </c>
      <c r="AA20" s="4">
        <v>6.7482601193077416</v>
      </c>
      <c r="AB20" s="4">
        <v>2.2716501309054951</v>
      </c>
      <c r="AC20" s="4">
        <v>7.1208483369191411</v>
      </c>
      <c r="AD20" s="4">
        <v>1.10760141767584</v>
      </c>
      <c r="AE20" s="4">
        <v>6.8163633546402087</v>
      </c>
      <c r="AF20" s="4">
        <v>1.3039095800148142</v>
      </c>
      <c r="AG20" s="4">
        <v>3.6547935640618312</v>
      </c>
      <c r="AH20" s="4">
        <v>0.4885861790281143</v>
      </c>
      <c r="AI20" s="4">
        <v>3.2807731932920725</v>
      </c>
      <c r="AJ20" s="4">
        <v>0.46127953496912216</v>
      </c>
      <c r="AK20" s="4">
        <v>4.6697334161371709</v>
      </c>
      <c r="AL20" s="4">
        <v>1.4154546826607222</v>
      </c>
      <c r="AM20" s="19">
        <v>0.22525015599059581</v>
      </c>
      <c r="AN20" s="4">
        <v>1.203308439815808</v>
      </c>
      <c r="AO20" s="19">
        <v>1.4006264234546399E-2</v>
      </c>
      <c r="AP20" s="4">
        <v>1.3893339389175685</v>
      </c>
      <c r="AQ20" s="19">
        <v>0.41243065803625706</v>
      </c>
      <c r="AR20" s="3">
        <v>12</v>
      </c>
    </row>
    <row r="21" spans="1:44" x14ac:dyDescent="0.2">
      <c r="A21" s="3" t="s">
        <v>79</v>
      </c>
      <c r="B21" s="11" t="s">
        <v>20</v>
      </c>
      <c r="C21" s="17">
        <v>2.8677346155624508</v>
      </c>
      <c r="D21" s="17">
        <v>1.4747500263711355</v>
      </c>
      <c r="E21" s="17">
        <v>45.280422693054106</v>
      </c>
      <c r="F21" s="18">
        <v>20574.932461318556</v>
      </c>
      <c r="G21" s="18">
        <v>454.66258048872686</v>
      </c>
      <c r="H21" s="17">
        <v>20.280119406877855</v>
      </c>
      <c r="I21" s="18">
        <v>2061.6979178821775</v>
      </c>
      <c r="J21" s="17">
        <v>53.204074655724291</v>
      </c>
      <c r="K21" s="17">
        <v>26.155245407308538</v>
      </c>
      <c r="L21" s="18">
        <v>136.1139109240539</v>
      </c>
      <c r="M21" s="18">
        <v>149.37027128439465</v>
      </c>
      <c r="N21" s="17">
        <v>11.468886267198256</v>
      </c>
      <c r="O21" s="17">
        <v>1.6529767741240076</v>
      </c>
      <c r="P21" s="17">
        <v>13.703152243067397</v>
      </c>
      <c r="Q21" s="18">
        <v>302.23898669709484</v>
      </c>
      <c r="R21" s="17">
        <v>45.595849772776106</v>
      </c>
      <c r="S21" s="18">
        <v>245.63234262776706</v>
      </c>
      <c r="T21" s="17">
        <v>24.519335830541944</v>
      </c>
      <c r="U21" s="19">
        <v>0.13812999393212386</v>
      </c>
      <c r="V21" s="17">
        <v>150.18549520674975</v>
      </c>
      <c r="W21" s="4">
        <v>20.922912865085056</v>
      </c>
      <c r="X21" s="4">
        <v>50.914675937232403</v>
      </c>
      <c r="Y21" s="4">
        <v>7.1125767375928364</v>
      </c>
      <c r="Z21" s="4">
        <v>31.884202659315992</v>
      </c>
      <c r="AA21" s="4">
        <v>8.3991304801850806</v>
      </c>
      <c r="AB21" s="4">
        <v>2.785228590862308</v>
      </c>
      <c r="AC21" s="4">
        <v>9.0058606858974564</v>
      </c>
      <c r="AD21" s="4">
        <v>1.3973633893852102</v>
      </c>
      <c r="AE21" s="4">
        <v>8.7070928075599294</v>
      </c>
      <c r="AF21" s="4">
        <v>1.6599240475140709</v>
      </c>
      <c r="AG21" s="4">
        <v>4.7655315712242086</v>
      </c>
      <c r="AH21" s="4">
        <v>0.6202251084344198</v>
      </c>
      <c r="AI21" s="4">
        <v>3.9739082816329874</v>
      </c>
      <c r="AJ21" s="4">
        <v>0.57810060533968544</v>
      </c>
      <c r="AK21" s="4">
        <v>6.0456528329002861</v>
      </c>
      <c r="AL21" s="4">
        <v>1.5244886931319013</v>
      </c>
      <c r="AM21" s="19">
        <v>0.2723149240913828</v>
      </c>
      <c r="AN21" s="4">
        <v>1.4822689930682424</v>
      </c>
      <c r="AO21" s="19">
        <v>1.4059052806373385E-2</v>
      </c>
      <c r="AP21" s="4">
        <v>1.7448895660310342</v>
      </c>
      <c r="AQ21" s="19">
        <v>0.49971365173331378</v>
      </c>
      <c r="AR21" s="3">
        <v>7</v>
      </c>
    </row>
    <row r="22" spans="1:44" x14ac:dyDescent="0.2">
      <c r="A22" s="12" t="s">
        <v>84</v>
      </c>
      <c r="B22" s="11" t="s">
        <v>20</v>
      </c>
      <c r="C22" s="13">
        <v>6.1392884719999996</v>
      </c>
      <c r="D22" s="13">
        <v>0.93021646800000002</v>
      </c>
      <c r="E22" s="13">
        <v>44.606301700000003</v>
      </c>
      <c r="F22" s="14">
        <v>19436.194950000001</v>
      </c>
      <c r="G22" s="14">
        <v>456.33537799999999</v>
      </c>
      <c r="H22" s="13">
        <v>23.03430951</v>
      </c>
      <c r="I22" s="14">
        <v>1959.4618820000001</v>
      </c>
      <c r="J22" s="13">
        <v>49.606089760000003</v>
      </c>
      <c r="K22" s="13">
        <v>26.607933320000001</v>
      </c>
      <c r="L22" s="14">
        <v>131.2614136</v>
      </c>
      <c r="M22" s="14">
        <v>122.4964823</v>
      </c>
      <c r="N22" s="13">
        <v>8.7406930060000008</v>
      </c>
      <c r="O22" s="13">
        <v>1.6092316550000001</v>
      </c>
      <c r="P22" s="13">
        <v>10.64294713</v>
      </c>
      <c r="Q22" s="14">
        <v>273.14487480000003</v>
      </c>
      <c r="R22" s="13">
        <v>38.091215050000002</v>
      </c>
      <c r="S22" s="14">
        <v>205.74454170000001</v>
      </c>
      <c r="T22" s="13">
        <v>21.886061290000001</v>
      </c>
      <c r="U22" s="15">
        <v>0.110418196</v>
      </c>
      <c r="V22" s="14">
        <v>128.37826939999999</v>
      </c>
      <c r="W22" s="16">
        <v>17.188170979999999</v>
      </c>
      <c r="X22" s="16">
        <v>42.43174329</v>
      </c>
      <c r="Y22" s="16">
        <v>5.9648742449999999</v>
      </c>
      <c r="Z22" s="16">
        <v>28.087590599999999</v>
      </c>
      <c r="AA22" s="16">
        <v>7.026603089</v>
      </c>
      <c r="AB22" s="16">
        <v>2.4634296409999998</v>
      </c>
      <c r="AC22" s="16">
        <v>7.4743890569999998</v>
      </c>
      <c r="AD22" s="16">
        <v>1.187723291</v>
      </c>
      <c r="AE22" s="16">
        <v>7.2149492730000002</v>
      </c>
      <c r="AF22" s="16">
        <v>1.441163873</v>
      </c>
      <c r="AG22" s="16">
        <v>4.2482434040000001</v>
      </c>
      <c r="AH22" s="16">
        <v>0.54320128499999998</v>
      </c>
      <c r="AI22" s="16">
        <v>3.4490143710000001</v>
      </c>
      <c r="AJ22" s="16">
        <v>0.53551095000000004</v>
      </c>
      <c r="AK22" s="16">
        <v>5.0201168970000003</v>
      </c>
      <c r="AL22" s="16">
        <v>1.4305832789999999</v>
      </c>
      <c r="AM22" s="15">
        <v>0.17695181800000001</v>
      </c>
      <c r="AN22" s="16">
        <v>1.252241371</v>
      </c>
      <c r="AO22" s="15">
        <v>1.8295298000000002E-2</v>
      </c>
      <c r="AP22" s="16">
        <v>1.3777388820000001</v>
      </c>
      <c r="AQ22" s="16">
        <v>0.39701875399999997</v>
      </c>
      <c r="AR22" s="11">
        <v>7</v>
      </c>
    </row>
    <row r="23" spans="1:44" x14ac:dyDescent="0.2">
      <c r="A23" s="12" t="s">
        <v>85</v>
      </c>
      <c r="B23" s="11" t="s">
        <v>20</v>
      </c>
      <c r="C23" s="13">
        <v>6.2928139380000001</v>
      </c>
      <c r="D23" s="13">
        <v>1.2504855939999999</v>
      </c>
      <c r="E23" s="13">
        <v>42.188778929999998</v>
      </c>
      <c r="F23" s="14">
        <v>22124.741679999999</v>
      </c>
      <c r="G23" s="14">
        <v>480.92688720000001</v>
      </c>
      <c r="H23" s="13">
        <v>11.43616407</v>
      </c>
      <c r="I23" s="14">
        <v>1810.8950729999999</v>
      </c>
      <c r="J23" s="13">
        <v>43.640230270000004</v>
      </c>
      <c r="K23" s="13">
        <v>17.4664556</v>
      </c>
      <c r="L23" s="14">
        <v>106.97276170000001</v>
      </c>
      <c r="M23" s="14">
        <v>130.27360350000001</v>
      </c>
      <c r="N23" s="13">
        <v>12.253173739999999</v>
      </c>
      <c r="O23" s="13">
        <v>1.526028443</v>
      </c>
      <c r="P23" s="13">
        <v>14.20712093</v>
      </c>
      <c r="Q23" s="14">
        <v>287.56687950000003</v>
      </c>
      <c r="R23" s="13">
        <v>48.048258420000003</v>
      </c>
      <c r="S23" s="14">
        <v>268.67154479999999</v>
      </c>
      <c r="T23" s="13">
        <v>28.909699700000001</v>
      </c>
      <c r="U23" s="15">
        <v>0.156276782</v>
      </c>
      <c r="V23" s="14">
        <v>162.04224859999999</v>
      </c>
      <c r="W23" s="16">
        <v>22.92715913</v>
      </c>
      <c r="X23" s="16">
        <v>54.022301339999999</v>
      </c>
      <c r="Y23" s="16">
        <v>7.645972413</v>
      </c>
      <c r="Z23" s="16">
        <v>34.455562460000003</v>
      </c>
      <c r="AA23" s="16">
        <v>8.5332323670000001</v>
      </c>
      <c r="AB23" s="16">
        <v>2.9361378810000001</v>
      </c>
      <c r="AC23" s="16">
        <v>9.4953425770000006</v>
      </c>
      <c r="AD23" s="16">
        <v>1.378512156</v>
      </c>
      <c r="AE23" s="16">
        <v>9.3550530569999992</v>
      </c>
      <c r="AF23" s="16">
        <v>1.807500739</v>
      </c>
      <c r="AG23" s="16">
        <v>5.0933254889999997</v>
      </c>
      <c r="AH23" s="16">
        <v>0.71462610699999995</v>
      </c>
      <c r="AI23" s="16">
        <v>4.5042890919999996</v>
      </c>
      <c r="AJ23" s="16">
        <v>0.621003474</v>
      </c>
      <c r="AK23" s="16">
        <v>6.6663049839999999</v>
      </c>
      <c r="AL23" s="16">
        <v>1.9885683789999999</v>
      </c>
      <c r="AM23" s="15">
        <v>0.25681708399999997</v>
      </c>
      <c r="AN23" s="16">
        <v>1.547074039</v>
      </c>
      <c r="AO23" s="15">
        <v>2.0632518999999998E-2</v>
      </c>
      <c r="AP23" s="16">
        <v>1.9537371400000001</v>
      </c>
      <c r="AQ23" s="16">
        <v>0.52872788800000003</v>
      </c>
      <c r="AR23" s="11">
        <v>8</v>
      </c>
    </row>
    <row r="24" spans="1:44" x14ac:dyDescent="0.2">
      <c r="A24" s="12" t="s">
        <v>88</v>
      </c>
      <c r="B24" s="11" t="s">
        <v>20</v>
      </c>
      <c r="C24" s="13">
        <v>9.8932520939999993</v>
      </c>
      <c r="D24" s="13">
        <v>1.383713078</v>
      </c>
      <c r="E24" s="13">
        <v>32.292506379999999</v>
      </c>
      <c r="F24" s="14">
        <v>21262.2297</v>
      </c>
      <c r="G24" s="14">
        <v>331.81372959999999</v>
      </c>
      <c r="H24" s="16">
        <v>1.479439532</v>
      </c>
      <c r="I24" s="14">
        <v>2141.9654780000001</v>
      </c>
      <c r="J24" s="13">
        <v>40.78537498</v>
      </c>
      <c r="K24" s="13">
        <v>8.0896546199999992</v>
      </c>
      <c r="L24" s="14">
        <v>38.000286350000003</v>
      </c>
      <c r="M24" s="14">
        <v>139.30334329999999</v>
      </c>
      <c r="N24" s="13">
        <v>10.834671180000001</v>
      </c>
      <c r="O24" s="13">
        <v>1.617603978</v>
      </c>
      <c r="P24" s="13">
        <v>16.064792529999998</v>
      </c>
      <c r="Q24" s="14">
        <v>247.75888860000001</v>
      </c>
      <c r="R24" s="13">
        <v>43.373157280000001</v>
      </c>
      <c r="S24" s="14">
        <v>249.1815905</v>
      </c>
      <c r="T24" s="13">
        <v>28.090835680000001</v>
      </c>
      <c r="U24" s="15">
        <v>0.166680998</v>
      </c>
      <c r="V24" s="14">
        <v>152.6065457</v>
      </c>
      <c r="W24" s="16">
        <v>21.495450460000001</v>
      </c>
      <c r="X24" s="16">
        <v>53.635596450000001</v>
      </c>
      <c r="Y24" s="16">
        <v>7.3083255840000003</v>
      </c>
      <c r="Z24" s="16">
        <v>33.792362949999998</v>
      </c>
      <c r="AA24" s="16">
        <v>8.5623024260000005</v>
      </c>
      <c r="AB24" s="16">
        <v>2.8970891170000002</v>
      </c>
      <c r="AC24" s="16">
        <v>9.5798510449999998</v>
      </c>
      <c r="AD24" s="16">
        <v>1.457482355</v>
      </c>
      <c r="AE24" s="16">
        <v>8.551725652</v>
      </c>
      <c r="AF24" s="16">
        <v>1.6696099010000001</v>
      </c>
      <c r="AG24" s="16">
        <v>4.6411110430000004</v>
      </c>
      <c r="AH24" s="16">
        <v>0.62947056499999998</v>
      </c>
      <c r="AI24" s="16">
        <v>4.2298422990000004</v>
      </c>
      <c r="AJ24" s="16">
        <v>0.56633736899999998</v>
      </c>
      <c r="AK24" s="16">
        <v>6.3758619420000002</v>
      </c>
      <c r="AL24" s="16">
        <v>1.908787426</v>
      </c>
      <c r="AM24" s="15">
        <v>0.30460910000000002</v>
      </c>
      <c r="AN24" s="16">
        <v>1.6532455029999999</v>
      </c>
      <c r="AO24" s="15">
        <v>1.9748113000000001E-2</v>
      </c>
      <c r="AP24" s="16">
        <v>1.8741733730000001</v>
      </c>
      <c r="AQ24" s="16">
        <v>0.60627372499999999</v>
      </c>
      <c r="AR24" s="11">
        <v>12</v>
      </c>
    </row>
    <row r="25" spans="1:44" x14ac:dyDescent="0.2">
      <c r="A25" s="12" t="s">
        <v>90</v>
      </c>
      <c r="B25" s="11" t="s">
        <v>20</v>
      </c>
      <c r="C25" s="13">
        <v>4.7038918018994744</v>
      </c>
      <c r="D25" s="13">
        <v>0.90479105595514941</v>
      </c>
      <c r="E25" s="14">
        <v>39.463608643295629</v>
      </c>
      <c r="F25" s="14">
        <v>16149.349127207299</v>
      </c>
      <c r="G25" s="14">
        <v>403.32748875181346</v>
      </c>
      <c r="H25" s="14">
        <v>28.244521016621604</v>
      </c>
      <c r="I25" s="14">
        <v>1610.1185643507115</v>
      </c>
      <c r="J25" s="13">
        <v>43.56905745774548</v>
      </c>
      <c r="K25" s="13">
        <v>25.839839355860907</v>
      </c>
      <c r="L25" s="14">
        <v>159.57608391440399</v>
      </c>
      <c r="M25" s="14">
        <v>110.23702825396805</v>
      </c>
      <c r="N25" s="13">
        <v>10.257486521244063</v>
      </c>
      <c r="O25" s="13">
        <v>1.5135567855938994</v>
      </c>
      <c r="P25" s="13">
        <v>9.9946984219454205</v>
      </c>
      <c r="Q25" s="14">
        <v>251.26941369451023</v>
      </c>
      <c r="R25" s="13">
        <v>34.379451607158188</v>
      </c>
      <c r="S25" s="14">
        <v>180.29073275599231</v>
      </c>
      <c r="T25" s="13">
        <v>19.533876787195897</v>
      </c>
      <c r="U25" s="15">
        <v>0.10053985438283929</v>
      </c>
      <c r="V25" s="14">
        <v>107.01677525056765</v>
      </c>
      <c r="W25" s="16">
        <v>14.072838016832225</v>
      </c>
      <c r="X25" s="16">
        <v>35.507917371038204</v>
      </c>
      <c r="Y25" s="16">
        <v>4.8738600278587034</v>
      </c>
      <c r="Z25" s="16">
        <v>22.439179051600846</v>
      </c>
      <c r="AA25" s="16">
        <v>5.8127426387996817</v>
      </c>
      <c r="AB25" s="16">
        <v>2.0641537202787466</v>
      </c>
      <c r="AC25" s="16">
        <v>6.2510802471659357</v>
      </c>
      <c r="AD25" s="16">
        <v>0.98130674601624091</v>
      </c>
      <c r="AE25" s="16">
        <v>5.9558644460157133</v>
      </c>
      <c r="AF25" s="16">
        <v>1.1604225769891121</v>
      </c>
      <c r="AG25" s="16">
        <v>3.2893287725155886</v>
      </c>
      <c r="AH25" s="16">
        <v>0.40943568706321559</v>
      </c>
      <c r="AI25" s="16">
        <v>2.7914046501602749</v>
      </c>
      <c r="AJ25" s="16">
        <v>0.42760522490690644</v>
      </c>
      <c r="AK25" s="16">
        <v>4.0634553087224115</v>
      </c>
      <c r="AL25" s="16">
        <v>1.1318627351982984</v>
      </c>
      <c r="AM25" s="16">
        <v>0.17127896078895358</v>
      </c>
      <c r="AN25" s="16">
        <v>1.0679032457427657</v>
      </c>
      <c r="AO25" s="16">
        <v>1.5013992006152546E-2</v>
      </c>
      <c r="AP25" s="16">
        <v>1.1275019374230997</v>
      </c>
      <c r="AQ25" s="16">
        <v>0.33759722345793469</v>
      </c>
      <c r="AR25" s="11">
        <v>11</v>
      </c>
    </row>
    <row r="26" spans="1:44" x14ac:dyDescent="0.2">
      <c r="A26" s="3" t="s">
        <v>91</v>
      </c>
      <c r="B26" s="11" t="s">
        <v>20</v>
      </c>
      <c r="C26" s="17">
        <v>8.1258652482291804</v>
      </c>
      <c r="D26" s="17">
        <v>1.6404120791408119</v>
      </c>
      <c r="E26" s="17">
        <v>37.559554618037495</v>
      </c>
      <c r="F26" s="18">
        <v>21484.429291004588</v>
      </c>
      <c r="G26" s="18">
        <v>404.37594452260663</v>
      </c>
      <c r="H26" s="4">
        <v>1.1520605049234938</v>
      </c>
      <c r="I26" s="18">
        <v>2022.5726522097655</v>
      </c>
      <c r="J26" s="17">
        <v>44.161661894367334</v>
      </c>
      <c r="K26" s="17">
        <v>10.588566982643048</v>
      </c>
      <c r="L26" s="18">
        <v>63.115201641087275</v>
      </c>
      <c r="M26" s="18">
        <v>138.64167227459492</v>
      </c>
      <c r="N26" s="17">
        <v>11.951800718057051</v>
      </c>
      <c r="O26" s="17">
        <v>1.5000115484346441</v>
      </c>
      <c r="P26" s="17">
        <v>14.496374380542511</v>
      </c>
      <c r="Q26" s="18">
        <v>276.50323578897968</v>
      </c>
      <c r="R26" s="17">
        <v>50.716162796988336</v>
      </c>
      <c r="S26" s="18">
        <v>287.19352144900915</v>
      </c>
      <c r="T26" s="17">
        <v>29.386553171010121</v>
      </c>
      <c r="U26" s="19">
        <v>0.15667719488052742</v>
      </c>
      <c r="V26" s="17">
        <v>154.41684288226176</v>
      </c>
      <c r="W26" s="4">
        <v>22.992158444950821</v>
      </c>
      <c r="X26" s="4">
        <v>55.298213497201203</v>
      </c>
      <c r="Y26" s="4">
        <v>7.7385613725220272</v>
      </c>
      <c r="Z26" s="4">
        <v>36.717841269550917</v>
      </c>
      <c r="AA26" s="4">
        <v>9.2228595219200802</v>
      </c>
      <c r="AB26" s="4">
        <v>3.2034012313071067</v>
      </c>
      <c r="AC26" s="4">
        <v>9.961130356048562</v>
      </c>
      <c r="AD26" s="4">
        <v>1.5799982143855871</v>
      </c>
      <c r="AE26" s="4">
        <v>9.3410454358662012</v>
      </c>
      <c r="AF26" s="4">
        <v>1.8357307653013086</v>
      </c>
      <c r="AG26" s="4">
        <v>5.0905557349293007</v>
      </c>
      <c r="AH26" s="4">
        <v>0.67143241360000028</v>
      </c>
      <c r="AI26" s="4">
        <v>4.3528815614392</v>
      </c>
      <c r="AJ26" s="4">
        <v>0.62749394016187343</v>
      </c>
      <c r="AK26" s="4">
        <v>6.6005904673763531</v>
      </c>
      <c r="AL26" s="4">
        <v>1.873960602302186</v>
      </c>
      <c r="AM26" s="19">
        <v>0.30106508059750064</v>
      </c>
      <c r="AN26" s="4">
        <v>1.5335510117821733</v>
      </c>
      <c r="AO26" s="19">
        <v>2.1610280827586186E-2</v>
      </c>
      <c r="AP26" s="4">
        <v>1.9426978073212802</v>
      </c>
      <c r="AQ26" s="19">
        <v>0.54518543295203536</v>
      </c>
      <c r="AR26" s="3">
        <v>12</v>
      </c>
    </row>
    <row r="27" spans="1:44" x14ac:dyDescent="0.2">
      <c r="A27" s="12" t="s">
        <v>95</v>
      </c>
      <c r="B27" s="11" t="s">
        <v>20</v>
      </c>
      <c r="C27" s="13">
        <v>8.2644799449999997</v>
      </c>
      <c r="D27" s="13">
        <v>1.4854426000000001</v>
      </c>
      <c r="E27" s="13">
        <v>36.59471877</v>
      </c>
      <c r="F27" s="14">
        <v>20876.63206</v>
      </c>
      <c r="G27" s="14">
        <v>354.14021869999999</v>
      </c>
      <c r="H27" s="16">
        <v>1.9907594479999999</v>
      </c>
      <c r="I27" s="14">
        <v>2142.0783660000002</v>
      </c>
      <c r="J27" s="13">
        <v>48.579738020000001</v>
      </c>
      <c r="K27" s="13">
        <v>9.6572338670000004</v>
      </c>
      <c r="L27" s="14">
        <v>105.302007</v>
      </c>
      <c r="M27" s="14">
        <v>147.23872370000001</v>
      </c>
      <c r="N27" s="13">
        <v>11.73226253</v>
      </c>
      <c r="O27" s="13">
        <v>1.8244946660000001</v>
      </c>
      <c r="P27" s="13">
        <v>18.009018439999998</v>
      </c>
      <c r="Q27" s="14">
        <v>284.69153119999999</v>
      </c>
      <c r="R27" s="13">
        <v>48.462235739999997</v>
      </c>
      <c r="S27" s="14">
        <v>311.54983549999997</v>
      </c>
      <c r="T27" s="13">
        <v>32.142973750000003</v>
      </c>
      <c r="U27" s="15">
        <v>0.20099678100000001</v>
      </c>
      <c r="V27" s="14">
        <v>191.913174</v>
      </c>
      <c r="W27" s="16">
        <v>27.775385329999999</v>
      </c>
      <c r="X27" s="16">
        <v>67.958629360000003</v>
      </c>
      <c r="Y27" s="16">
        <v>9.1269762050000001</v>
      </c>
      <c r="Z27" s="16">
        <v>43.035165890000002</v>
      </c>
      <c r="AA27" s="16">
        <v>10.236333950000001</v>
      </c>
      <c r="AB27" s="16">
        <v>3.2410184960000001</v>
      </c>
      <c r="AC27" s="16">
        <v>10.414284739999999</v>
      </c>
      <c r="AD27" s="16">
        <v>1.5498238769999999</v>
      </c>
      <c r="AE27" s="16">
        <v>9.8500440850000004</v>
      </c>
      <c r="AF27" s="16">
        <v>1.889799759</v>
      </c>
      <c r="AG27" s="16">
        <v>5.446734975</v>
      </c>
      <c r="AH27" s="16">
        <v>0.71343865699999998</v>
      </c>
      <c r="AI27" s="16">
        <v>4.7105773199999996</v>
      </c>
      <c r="AJ27" s="16">
        <v>0.65790509399999997</v>
      </c>
      <c r="AK27" s="16">
        <v>7.7356580480000003</v>
      </c>
      <c r="AL27" s="16">
        <v>2.0460518520000002</v>
      </c>
      <c r="AM27" s="15">
        <v>0.35792616700000002</v>
      </c>
      <c r="AN27" s="16">
        <v>1.9442286710000001</v>
      </c>
      <c r="AO27" s="15">
        <v>1.8486625E-2</v>
      </c>
      <c r="AP27" s="16">
        <v>2.4464021050000002</v>
      </c>
      <c r="AQ27" s="16">
        <v>0.73155482199999999</v>
      </c>
      <c r="AR27" s="11">
        <v>8</v>
      </c>
    </row>
    <row r="28" spans="1:44" x14ac:dyDescent="0.2">
      <c r="A28" s="12" t="s">
        <v>98</v>
      </c>
      <c r="B28" s="11" t="s">
        <v>20</v>
      </c>
      <c r="C28" s="13">
        <v>7.8868114260000004</v>
      </c>
      <c r="D28" s="13">
        <v>1.279223716</v>
      </c>
      <c r="E28" s="13">
        <v>39.470964180000003</v>
      </c>
      <c r="F28" s="14">
        <v>21249.703430000001</v>
      </c>
      <c r="G28" s="14">
        <v>409.81400609999997</v>
      </c>
      <c r="H28" s="16">
        <v>1.8369599139999999</v>
      </c>
      <c r="I28" s="14">
        <v>1781.8405210000001</v>
      </c>
      <c r="J28" s="13">
        <v>43.184828260000003</v>
      </c>
      <c r="K28" s="13">
        <v>10.066800349999999</v>
      </c>
      <c r="L28" s="14">
        <v>120.69723190000001</v>
      </c>
      <c r="M28" s="14">
        <v>135.21900719999999</v>
      </c>
      <c r="N28" s="13">
        <v>10.886636709999999</v>
      </c>
      <c r="O28" s="13">
        <v>1.8254515010000001</v>
      </c>
      <c r="P28" s="13">
        <v>16.468894710000001</v>
      </c>
      <c r="Q28" s="14">
        <v>290.53820300000001</v>
      </c>
      <c r="R28" s="13">
        <v>46.939729620000001</v>
      </c>
      <c r="S28" s="14">
        <v>298.54847860000001</v>
      </c>
      <c r="T28" s="13">
        <v>30.39024204</v>
      </c>
      <c r="U28" s="15">
        <v>0.18610723100000001</v>
      </c>
      <c r="V28" s="14">
        <v>177.51992279999999</v>
      </c>
      <c r="W28" s="16">
        <v>25.064614299999999</v>
      </c>
      <c r="X28" s="16">
        <v>61.892011410000002</v>
      </c>
      <c r="Y28" s="16">
        <v>8.1880201400000008</v>
      </c>
      <c r="Z28" s="16">
        <v>39.044826870000001</v>
      </c>
      <c r="AA28" s="16">
        <v>9.3394935920000002</v>
      </c>
      <c r="AB28" s="16">
        <v>3.083655008</v>
      </c>
      <c r="AC28" s="16">
        <v>9.5753748870000006</v>
      </c>
      <c r="AD28" s="16">
        <v>1.457774847</v>
      </c>
      <c r="AE28" s="16">
        <v>9.3206934950000004</v>
      </c>
      <c r="AF28" s="16">
        <v>1.7482656839999999</v>
      </c>
      <c r="AG28" s="16">
        <v>4.7699994920000002</v>
      </c>
      <c r="AH28" s="16">
        <v>0.67042836699999997</v>
      </c>
      <c r="AI28" s="16">
        <v>4.4456119760000004</v>
      </c>
      <c r="AJ28" s="16">
        <v>0.62601700500000002</v>
      </c>
      <c r="AK28" s="16">
        <v>7.0136288039999997</v>
      </c>
      <c r="AL28" s="16">
        <v>1.9280962960000001</v>
      </c>
      <c r="AM28" s="15">
        <v>0.29882613699999999</v>
      </c>
      <c r="AN28" s="16">
        <v>1.7864208079999999</v>
      </c>
      <c r="AO28" s="15">
        <v>2.1899723999999999E-2</v>
      </c>
      <c r="AP28" s="16">
        <v>2.1490906060000001</v>
      </c>
      <c r="AQ28" s="16">
        <v>0.62246272300000005</v>
      </c>
      <c r="AR28" s="11">
        <v>11</v>
      </c>
    </row>
    <row r="29" spans="1:44" x14ac:dyDescent="0.2">
      <c r="A29" s="12" t="s">
        <v>100</v>
      </c>
      <c r="B29" s="11" t="s">
        <v>20</v>
      </c>
      <c r="C29" s="13">
        <v>4.7313779839999999</v>
      </c>
      <c r="D29" s="13">
        <v>0.82094034599999999</v>
      </c>
      <c r="E29" s="13">
        <v>40.941004970000002</v>
      </c>
      <c r="F29" s="14">
        <v>15075.319460000001</v>
      </c>
      <c r="G29" s="14">
        <v>372.18705879999999</v>
      </c>
      <c r="H29" s="14">
        <v>160.6572549</v>
      </c>
      <c r="I29" s="14">
        <v>1333.378395</v>
      </c>
      <c r="J29" s="13">
        <v>51.285890999999999</v>
      </c>
      <c r="K29" s="13">
        <v>65.868978679999998</v>
      </c>
      <c r="L29" s="14">
        <v>184.1786664</v>
      </c>
      <c r="M29" s="14">
        <v>107.5427533</v>
      </c>
      <c r="N29" s="13">
        <v>8.5847051249999993</v>
      </c>
      <c r="O29" s="13">
        <v>1.5014349570000001</v>
      </c>
      <c r="P29" s="13">
        <v>9.7601866830000006</v>
      </c>
      <c r="Q29" s="14">
        <v>294.11689319999999</v>
      </c>
      <c r="R29" s="13">
        <v>35.025783539999999</v>
      </c>
      <c r="S29" s="14">
        <v>180.53562450000001</v>
      </c>
      <c r="T29" s="13">
        <v>19.625419239999999</v>
      </c>
      <c r="U29" s="15">
        <v>9.9524250999999994E-2</v>
      </c>
      <c r="V29" s="14">
        <v>118.766373</v>
      </c>
      <c r="W29" s="16">
        <v>15.438606399999999</v>
      </c>
      <c r="X29" s="16">
        <v>39.978848110000001</v>
      </c>
      <c r="Y29" s="16">
        <v>5.3821016029999997</v>
      </c>
      <c r="Z29" s="16">
        <v>24.62054122</v>
      </c>
      <c r="AA29" s="16">
        <v>6.5853088319999999</v>
      </c>
      <c r="AB29" s="16">
        <v>2.3214790440000002</v>
      </c>
      <c r="AC29" s="16">
        <v>6.9512760980000001</v>
      </c>
      <c r="AD29" s="16">
        <v>1.0752425080000001</v>
      </c>
      <c r="AE29" s="16">
        <v>6.6596279579999997</v>
      </c>
      <c r="AF29" s="16">
        <v>1.318876588</v>
      </c>
      <c r="AG29" s="16">
        <v>3.6832469290000001</v>
      </c>
      <c r="AH29" s="16">
        <v>0.51424537100000001</v>
      </c>
      <c r="AI29" s="16">
        <v>3.4519375120000002</v>
      </c>
      <c r="AJ29" s="16">
        <v>0.464815266</v>
      </c>
      <c r="AK29" s="16">
        <v>4.6184177809999998</v>
      </c>
      <c r="AL29" s="16">
        <v>1.252587833</v>
      </c>
      <c r="AM29" s="15">
        <v>0.179608719</v>
      </c>
      <c r="AN29" s="16">
        <v>1.191425848</v>
      </c>
      <c r="AO29" s="15">
        <v>2.1074968999999999E-2</v>
      </c>
      <c r="AP29" s="16">
        <v>1.198332827</v>
      </c>
      <c r="AQ29" s="16">
        <v>0.369485546</v>
      </c>
      <c r="AR29" s="11">
        <v>6</v>
      </c>
    </row>
    <row r="30" spans="1:44" x14ac:dyDescent="0.2">
      <c r="A30" s="12" t="s">
        <v>105</v>
      </c>
      <c r="B30" s="11" t="s">
        <v>152</v>
      </c>
      <c r="C30" s="13"/>
      <c r="D30" s="13"/>
      <c r="E30" s="13"/>
      <c r="F30" s="14"/>
      <c r="G30" s="14"/>
      <c r="H30" s="14"/>
      <c r="I30" s="14"/>
      <c r="J30" s="13"/>
      <c r="K30" s="13"/>
      <c r="L30" s="14">
        <v>135.3949652</v>
      </c>
      <c r="M30" s="14"/>
      <c r="N30" s="13"/>
      <c r="O30" s="13"/>
      <c r="P30" s="4">
        <v>6.2</v>
      </c>
      <c r="Q30" s="17">
        <v>260</v>
      </c>
      <c r="R30" s="4">
        <v>23.1</v>
      </c>
      <c r="S30" s="4">
        <v>96.7</v>
      </c>
      <c r="T30" s="4">
        <v>12.4</v>
      </c>
      <c r="U30" s="4"/>
      <c r="V30" s="4">
        <v>90</v>
      </c>
      <c r="W30" s="4">
        <v>8.67</v>
      </c>
      <c r="X30" s="4">
        <v>20.7</v>
      </c>
      <c r="Y30" s="4">
        <v>3.1</v>
      </c>
      <c r="Z30" s="4">
        <v>14.9</v>
      </c>
      <c r="AA30" s="4">
        <v>3.82</v>
      </c>
      <c r="AB30" s="4">
        <v>1.41</v>
      </c>
      <c r="AD30" s="4">
        <v>0.7</v>
      </c>
      <c r="AE30" s="4">
        <v>4.1399999999999997</v>
      </c>
      <c r="AF30" s="4">
        <v>0.82</v>
      </c>
      <c r="AG30" s="4">
        <v>2.13</v>
      </c>
      <c r="AH30" s="4">
        <v>0.35</v>
      </c>
      <c r="AI30" s="4">
        <v>1.98</v>
      </c>
      <c r="AJ30" s="4">
        <v>0.32</v>
      </c>
      <c r="AK30" s="4">
        <v>2.56</v>
      </c>
      <c r="AL30" s="4">
        <v>0.8</v>
      </c>
      <c r="AP30" s="19">
        <v>0.71</v>
      </c>
      <c r="AQ30" s="19">
        <v>0.2</v>
      </c>
      <c r="AR30" s="11"/>
    </row>
    <row r="31" spans="1:44" x14ac:dyDescent="0.2">
      <c r="A31" s="20" t="s">
        <v>108</v>
      </c>
      <c r="B31" s="21" t="s">
        <v>152</v>
      </c>
      <c r="C31" s="22"/>
      <c r="D31" s="22"/>
      <c r="E31" s="22"/>
      <c r="F31" s="23"/>
      <c r="G31" s="23"/>
      <c r="H31" s="23"/>
      <c r="I31" s="23"/>
      <c r="J31" s="22"/>
      <c r="K31" s="22"/>
      <c r="L31" s="23">
        <v>134.78850629999999</v>
      </c>
      <c r="M31" s="23"/>
      <c r="N31" s="22"/>
      <c r="O31" s="22"/>
      <c r="P31" s="8">
        <v>6.1302745191877541</v>
      </c>
      <c r="Q31" s="24">
        <v>259.82401493211961</v>
      </c>
      <c r="R31" s="8">
        <v>22.578912110315112</v>
      </c>
      <c r="S31" s="8">
        <v>96.2900960738626</v>
      </c>
      <c r="T31" s="8">
        <v>11.789599637349374</v>
      </c>
      <c r="U31" s="8">
        <v>6.4562276239409383E-2</v>
      </c>
      <c r="V31" s="8">
        <v>84.569387456539033</v>
      </c>
      <c r="W31" s="8">
        <v>8.1228453578920323</v>
      </c>
      <c r="X31" s="8">
        <v>20.271285033178394</v>
      </c>
      <c r="Y31" s="8">
        <v>2.8895389675486847</v>
      </c>
      <c r="Z31" s="8">
        <v>13.493387684084746</v>
      </c>
      <c r="AA31" s="8">
        <v>3.6352132024802311</v>
      </c>
      <c r="AB31" s="8">
        <v>1.3152863600412779</v>
      </c>
      <c r="AC31" s="25"/>
      <c r="AD31" s="8">
        <v>0.63480390156439892</v>
      </c>
      <c r="AE31" s="8">
        <v>3.8457167401787746</v>
      </c>
      <c r="AF31" s="8">
        <v>0.76364881481102131</v>
      </c>
      <c r="AG31" s="8">
        <v>2.1862508402013381</v>
      </c>
      <c r="AH31" s="8">
        <v>0.30104228763140994</v>
      </c>
      <c r="AI31" s="8">
        <v>1.8466700021706959</v>
      </c>
      <c r="AJ31" s="8">
        <v>0.27399452717290612</v>
      </c>
      <c r="AK31" s="8">
        <v>2.364934404357161</v>
      </c>
      <c r="AL31" s="8">
        <v>0.95787660386457552</v>
      </c>
      <c r="AM31" s="25"/>
      <c r="AN31" s="25"/>
      <c r="AO31" s="25"/>
      <c r="AP31" s="26">
        <v>0.66474164057239571</v>
      </c>
      <c r="AQ31" s="26">
        <v>0.19395643151624736</v>
      </c>
      <c r="AR31" s="21"/>
    </row>
    <row r="33" spans="1:2" x14ac:dyDescent="0.2">
      <c r="A33" s="168" t="s">
        <v>150</v>
      </c>
      <c r="B33" s="169" t="s">
        <v>1232</v>
      </c>
    </row>
    <row r="34" spans="1:2" x14ac:dyDescent="0.2">
      <c r="A34" s="168" t="s">
        <v>151</v>
      </c>
      <c r="B34" s="169" t="s">
        <v>1230</v>
      </c>
    </row>
    <row r="35" spans="1:2" x14ac:dyDescent="0.2">
      <c r="A35" s="168" t="s">
        <v>152</v>
      </c>
      <c r="B35" s="169" t="s">
        <v>1231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97B4E7-B0BF-3244-9CBD-8489D612701C}">
  <dimension ref="A1:N16"/>
  <sheetViews>
    <sheetView workbookViewId="0"/>
  </sheetViews>
  <sheetFormatPr baseColWidth="10" defaultRowHeight="16" x14ac:dyDescent="0.2"/>
  <cols>
    <col min="2" max="2" width="9.5" customWidth="1"/>
    <col min="3" max="3" width="7.1640625" customWidth="1"/>
    <col min="4" max="4" width="9" customWidth="1"/>
    <col min="5" max="5" width="15.33203125" customWidth="1"/>
    <col min="6" max="6" width="16.1640625" customWidth="1"/>
    <col min="7" max="7" width="12.33203125" customWidth="1"/>
    <col min="9" max="9" width="6.6640625" customWidth="1"/>
    <col min="10" max="11" width="13.6640625" customWidth="1"/>
    <col min="12" max="12" width="14.33203125" customWidth="1"/>
    <col min="14" max="14" width="12.1640625" customWidth="1"/>
  </cols>
  <sheetData>
    <row r="1" spans="1:14" ht="18" x14ac:dyDescent="0.2">
      <c r="A1" s="27" t="s">
        <v>1222</v>
      </c>
      <c r="B1" s="108"/>
      <c r="C1" s="108"/>
      <c r="D1" s="108"/>
      <c r="E1" s="108"/>
      <c r="F1" s="108"/>
      <c r="G1" s="108"/>
      <c r="H1" s="108"/>
    </row>
    <row r="2" spans="1:14" x14ac:dyDescent="0.2">
      <c r="A2" s="125"/>
      <c r="B2" s="140"/>
      <c r="C2" s="184" t="s">
        <v>1227</v>
      </c>
      <c r="D2" s="184"/>
      <c r="E2" s="184"/>
      <c r="F2" s="184"/>
      <c r="G2" s="184"/>
      <c r="H2" s="184"/>
      <c r="I2" s="184" t="s">
        <v>1226</v>
      </c>
      <c r="J2" s="184"/>
      <c r="K2" s="184"/>
      <c r="L2" s="184"/>
      <c r="M2" s="184"/>
      <c r="N2" s="125" t="s">
        <v>1202</v>
      </c>
    </row>
    <row r="3" spans="1:14" ht="28" customHeight="1" x14ac:dyDescent="0.2">
      <c r="A3" s="7" t="s">
        <v>153</v>
      </c>
      <c r="B3" s="7" t="s">
        <v>1204</v>
      </c>
      <c r="C3" s="7" t="s">
        <v>1218</v>
      </c>
      <c r="D3" s="7" t="s">
        <v>1217</v>
      </c>
      <c r="E3" s="154" t="s">
        <v>1219</v>
      </c>
      <c r="F3" s="154" t="s">
        <v>1220</v>
      </c>
      <c r="G3" s="7" t="s">
        <v>1221</v>
      </c>
      <c r="H3" s="7" t="s">
        <v>1203</v>
      </c>
      <c r="I3" s="7" t="s">
        <v>1218</v>
      </c>
      <c r="J3" s="154" t="s">
        <v>1223</v>
      </c>
      <c r="K3" s="154" t="s">
        <v>1224</v>
      </c>
      <c r="L3" s="7" t="s">
        <v>1225</v>
      </c>
      <c r="M3" s="7" t="s">
        <v>1203</v>
      </c>
      <c r="N3" s="7" t="s">
        <v>1203</v>
      </c>
    </row>
    <row r="4" spans="1:14" ht="17" customHeight="1" x14ac:dyDescent="0.2">
      <c r="A4" s="3" t="s">
        <v>54</v>
      </c>
      <c r="B4" s="3" t="s">
        <v>1205</v>
      </c>
      <c r="C4" s="3">
        <v>293</v>
      </c>
      <c r="D4" s="3">
        <v>103</v>
      </c>
      <c r="E4" s="3">
        <v>3.0587</v>
      </c>
      <c r="F4" s="3">
        <v>3.5735999999999999</v>
      </c>
      <c r="G4" s="3">
        <v>1.5967</v>
      </c>
      <c r="H4" s="19">
        <v>0.80596670312310126</v>
      </c>
      <c r="I4" s="3">
        <v>80</v>
      </c>
      <c r="J4" s="3">
        <v>36.079000000000001</v>
      </c>
      <c r="K4" s="3">
        <v>37.737000000000002</v>
      </c>
      <c r="L4" s="3">
        <v>16.765000000000001</v>
      </c>
      <c r="M4" s="19">
        <f>1-L4/(J4+K4+L4)</f>
        <v>0.81491703558141326</v>
      </c>
      <c r="N4" s="3">
        <v>0.79</v>
      </c>
    </row>
    <row r="5" spans="1:14" ht="17" customHeight="1" x14ac:dyDescent="0.2">
      <c r="A5" s="152" t="s">
        <v>389</v>
      </c>
      <c r="B5" s="3"/>
      <c r="C5" s="3"/>
      <c r="D5" s="3">
        <v>103</v>
      </c>
      <c r="E5" s="3">
        <v>3.6284999999999998</v>
      </c>
      <c r="F5" s="3">
        <v>4.0282999999999998</v>
      </c>
      <c r="G5" s="3">
        <v>1.5369999999999999</v>
      </c>
      <c r="H5" s="19">
        <v>0.83282211925428007</v>
      </c>
      <c r="N5" s="3"/>
    </row>
    <row r="6" spans="1:14" ht="17" customHeight="1" x14ac:dyDescent="0.2">
      <c r="A6" s="152" t="s">
        <v>390</v>
      </c>
      <c r="B6" s="3"/>
      <c r="C6" s="3"/>
      <c r="D6" s="3"/>
      <c r="E6" s="3"/>
      <c r="F6" s="3"/>
      <c r="G6" s="3"/>
      <c r="H6" s="19">
        <v>0.81939441118869061</v>
      </c>
      <c r="J6" s="3"/>
      <c r="K6" s="3"/>
      <c r="N6" s="3"/>
    </row>
    <row r="7" spans="1:14" x14ac:dyDescent="0.2">
      <c r="A7" s="3" t="s">
        <v>55</v>
      </c>
      <c r="B7" s="3" t="s">
        <v>1205</v>
      </c>
      <c r="C7" s="3">
        <v>293</v>
      </c>
      <c r="D7" s="3">
        <v>100</v>
      </c>
      <c r="E7" s="3">
        <v>3.5112000000000001</v>
      </c>
      <c r="F7" s="3">
        <v>4.1048</v>
      </c>
      <c r="G7" s="3">
        <v>1.6019000000000001</v>
      </c>
      <c r="H7" s="19">
        <v>0.82621855303268643</v>
      </c>
      <c r="N7" s="3">
        <v>0.84</v>
      </c>
    </row>
    <row r="8" spans="1:14" x14ac:dyDescent="0.2">
      <c r="A8" s="3" t="s">
        <v>56</v>
      </c>
      <c r="B8" s="3" t="s">
        <v>1206</v>
      </c>
      <c r="C8" s="3">
        <v>293</v>
      </c>
      <c r="D8" s="3">
        <v>101</v>
      </c>
      <c r="E8" s="3">
        <v>3.5594999999999999</v>
      </c>
      <c r="F8" s="3">
        <v>4.1516000000000002</v>
      </c>
      <c r="G8" s="3">
        <v>1.7377</v>
      </c>
      <c r="H8" s="19">
        <v>0.81609304885276435</v>
      </c>
      <c r="N8" s="3">
        <v>0.78</v>
      </c>
    </row>
    <row r="9" spans="1:14" x14ac:dyDescent="0.2">
      <c r="A9" s="3" t="s">
        <v>61</v>
      </c>
      <c r="B9" s="3" t="s">
        <v>1205</v>
      </c>
      <c r="C9" s="3">
        <v>293</v>
      </c>
      <c r="D9" s="3">
        <v>103</v>
      </c>
      <c r="E9" s="3">
        <v>2.9729000000000001</v>
      </c>
      <c r="F9" s="3">
        <v>3.5091000000000001</v>
      </c>
      <c r="G9" s="3">
        <v>1.4138999999999999</v>
      </c>
      <c r="H9" s="19">
        <v>0.8209323826289594</v>
      </c>
      <c r="J9" s="3"/>
      <c r="K9" s="3"/>
      <c r="N9" s="3">
        <v>0.84</v>
      </c>
    </row>
    <row r="10" spans="1:14" x14ac:dyDescent="0.2">
      <c r="A10" s="7" t="s">
        <v>62</v>
      </c>
      <c r="B10" s="7" t="s">
        <v>1206</v>
      </c>
      <c r="C10" s="7">
        <v>293</v>
      </c>
      <c r="D10" s="7">
        <v>100</v>
      </c>
      <c r="E10" s="7">
        <v>3.3746999999999998</v>
      </c>
      <c r="F10" s="7">
        <v>3.9333</v>
      </c>
      <c r="G10" s="7">
        <v>1.5135000000000001</v>
      </c>
      <c r="H10" s="26">
        <v>0.82843053902397545</v>
      </c>
      <c r="I10" s="7">
        <v>80</v>
      </c>
      <c r="J10" s="7">
        <v>34.174999999999997</v>
      </c>
      <c r="K10" s="7">
        <v>48.959000000000003</v>
      </c>
      <c r="L10" s="7">
        <v>16.866</v>
      </c>
      <c r="M10" s="26">
        <f>1-L10/(J10+K10+L10)</f>
        <v>0.83133999999999997</v>
      </c>
      <c r="N10" s="7">
        <v>0.81</v>
      </c>
    </row>
    <row r="13" spans="1:14" x14ac:dyDescent="0.2">
      <c r="A13" s="81"/>
      <c r="B13" s="81"/>
      <c r="C13" s="81"/>
      <c r="D13" s="81"/>
      <c r="E13" s="183"/>
      <c r="F13" s="183"/>
      <c r="G13" s="183"/>
      <c r="H13" s="183"/>
      <c r="I13" s="81"/>
    </row>
    <row r="14" spans="1:14" x14ac:dyDescent="0.2">
      <c r="A14" s="81"/>
      <c r="B14" s="81"/>
      <c r="C14" s="81"/>
      <c r="D14" s="81"/>
      <c r="E14" s="155"/>
      <c r="F14" s="155"/>
      <c r="G14" s="81"/>
      <c r="H14" s="81"/>
      <c r="I14" s="81"/>
    </row>
    <row r="15" spans="1:14" x14ac:dyDescent="0.2">
      <c r="A15" s="81"/>
      <c r="B15" s="81"/>
      <c r="C15" s="81"/>
      <c r="D15" s="81"/>
      <c r="E15" s="81"/>
      <c r="F15" s="81"/>
      <c r="G15" s="81"/>
      <c r="H15" s="137"/>
      <c r="I15" s="81"/>
    </row>
    <row r="16" spans="1:14" x14ac:dyDescent="0.2">
      <c r="A16" s="81"/>
      <c r="B16" s="81"/>
      <c r="C16" s="81"/>
      <c r="D16" s="81"/>
      <c r="E16" s="81"/>
      <c r="F16" s="81"/>
      <c r="G16" s="81"/>
      <c r="H16" s="137"/>
      <c r="I16" s="81"/>
    </row>
  </sheetData>
  <mergeCells count="3">
    <mergeCell ref="E13:H13"/>
    <mergeCell ref="C2:H2"/>
    <mergeCell ref="I2:M2"/>
  </mergeCells>
  <phoneticPr fontId="15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DCD8D1-2154-6F4B-81BF-13827E2979E7}">
  <dimension ref="A1:U20"/>
  <sheetViews>
    <sheetView workbookViewId="0">
      <selection activeCell="A2" sqref="A2"/>
    </sheetView>
  </sheetViews>
  <sheetFormatPr baseColWidth="10" defaultRowHeight="16" x14ac:dyDescent="0.2"/>
  <cols>
    <col min="3" max="3" width="17.5" customWidth="1"/>
    <col min="5" max="5" width="13.6640625" customWidth="1"/>
    <col min="6" max="6" width="14" customWidth="1"/>
    <col min="7" max="7" width="4.83203125" customWidth="1"/>
    <col min="11" max="11" width="15.83203125" customWidth="1"/>
    <col min="16" max="16" width="16.83203125" customWidth="1"/>
  </cols>
  <sheetData>
    <row r="1" spans="1:21" ht="24" customHeight="1" x14ac:dyDescent="0.2">
      <c r="A1" s="1" t="s">
        <v>1208</v>
      </c>
    </row>
    <row r="2" spans="1:21" ht="18" x14ac:dyDescent="0.2">
      <c r="A2" s="29" t="s">
        <v>153</v>
      </c>
      <c r="B2" s="29" t="s">
        <v>4</v>
      </c>
      <c r="C2" s="29" t="s">
        <v>5</v>
      </c>
      <c r="D2" s="29" t="s">
        <v>374</v>
      </c>
      <c r="E2" s="30" t="s">
        <v>375</v>
      </c>
      <c r="F2" s="31" t="s">
        <v>376</v>
      </c>
      <c r="G2" s="31" t="s">
        <v>377</v>
      </c>
      <c r="H2" s="31" t="s">
        <v>378</v>
      </c>
      <c r="I2" s="31" t="s">
        <v>379</v>
      </c>
      <c r="J2" s="31" t="s">
        <v>380</v>
      </c>
      <c r="K2" s="32" t="s">
        <v>381</v>
      </c>
      <c r="L2" s="33" t="s">
        <v>382</v>
      </c>
      <c r="M2" s="31" t="s">
        <v>377</v>
      </c>
      <c r="N2" s="33" t="s">
        <v>383</v>
      </c>
      <c r="O2" s="31" t="s">
        <v>377</v>
      </c>
      <c r="P2" s="32" t="s">
        <v>384</v>
      </c>
      <c r="Q2" s="34" t="s">
        <v>385</v>
      </c>
      <c r="R2" s="31" t="s">
        <v>377</v>
      </c>
      <c r="S2" s="34" t="s">
        <v>386</v>
      </c>
      <c r="T2" s="31" t="s">
        <v>377</v>
      </c>
      <c r="U2" s="34" t="s">
        <v>387</v>
      </c>
    </row>
    <row r="3" spans="1:21" x14ac:dyDescent="0.2">
      <c r="A3" s="35" t="s">
        <v>84</v>
      </c>
      <c r="B3" s="35" t="s">
        <v>388</v>
      </c>
      <c r="C3" s="35" t="s">
        <v>20</v>
      </c>
      <c r="D3" s="36">
        <v>7.5389999999999999E-2</v>
      </c>
      <c r="E3" s="37">
        <v>5.4746757037492402E-9</v>
      </c>
      <c r="F3" s="38">
        <v>8.0670915842832471</v>
      </c>
      <c r="G3" s="38">
        <v>0.54075325571884614</v>
      </c>
      <c r="H3" s="39">
        <f>E3/K3</f>
        <v>15.696652189215881</v>
      </c>
      <c r="I3" s="39">
        <f>H3/(5.24/(18.18*0.9048))</f>
        <v>49.274499194005713</v>
      </c>
      <c r="J3" s="38">
        <f>((F3*I3)-1)/(I3-1)</f>
        <v>8.2134854713722056</v>
      </c>
      <c r="K3" s="40">
        <v>3.4877983137770765E-10</v>
      </c>
      <c r="L3" s="41">
        <v>9.7588066697311078</v>
      </c>
      <c r="M3" s="41">
        <v>4.243987966726763E-2</v>
      </c>
      <c r="N3" s="42">
        <v>2.9187915780765922E-2</v>
      </c>
      <c r="O3" s="42">
        <v>6.8659299591448009E-4</v>
      </c>
      <c r="P3" s="43">
        <v>8.8210705951786237E-8</v>
      </c>
      <c r="Q3" s="44">
        <v>300.14106285715542</v>
      </c>
      <c r="R3" s="44">
        <v>1.5</v>
      </c>
      <c r="S3" s="45">
        <v>0.19727891156462585</v>
      </c>
      <c r="T3" s="45">
        <v>9.8639455782312934E-3</v>
      </c>
      <c r="U3" s="46">
        <f>E3/((P3/Q3)*(Q3-298.56))</f>
        <v>11.781847055548164</v>
      </c>
    </row>
    <row r="4" spans="1:21" x14ac:dyDescent="0.2">
      <c r="A4" s="47" t="s">
        <v>389</v>
      </c>
      <c r="B4" s="35" t="s">
        <v>388</v>
      </c>
      <c r="C4" s="35" t="s">
        <v>20</v>
      </c>
      <c r="D4" s="36">
        <v>0.20671</v>
      </c>
      <c r="E4" s="37">
        <v>9.1546225568039125E-9</v>
      </c>
      <c r="F4" s="38">
        <v>8.1008701590623193</v>
      </c>
      <c r="G4" s="38">
        <v>0.31042672872715232</v>
      </c>
      <c r="H4" s="39">
        <f>E4/K4</f>
        <v>11.40620749344718</v>
      </c>
      <c r="I4" s="39">
        <f>H4/(5.24/(18.18*0.9048))</f>
        <v>35.806053110399027</v>
      </c>
      <c r="J4" s="38">
        <f>((F4*I4)-1)/(I4-1)</f>
        <v>8.3048826662127144</v>
      </c>
      <c r="K4" s="40">
        <v>8.0260003704677524E-10</v>
      </c>
      <c r="L4" s="41">
        <v>9.8667847623155591</v>
      </c>
      <c r="M4" s="41">
        <v>4.1407110178298255E-2</v>
      </c>
      <c r="N4" s="42">
        <v>2.920060453251273E-2</v>
      </c>
      <c r="O4" s="42">
        <v>3.8866166619164959E-4</v>
      </c>
      <c r="P4" s="43">
        <v>8.6380244378366343E-8</v>
      </c>
      <c r="Q4" s="44">
        <v>300.6613458230849</v>
      </c>
      <c r="R4" s="44">
        <v>3.9</v>
      </c>
      <c r="S4" s="45">
        <v>0.20373697973975677</v>
      </c>
      <c r="T4" s="45">
        <v>1.0186848986987839E-2</v>
      </c>
      <c r="U4" s="46">
        <f>E4/((P4/Q4)*(Q4-298.56))</f>
        <v>15.163731322297135</v>
      </c>
    </row>
    <row r="5" spans="1:21" x14ac:dyDescent="0.2">
      <c r="A5" s="47" t="s">
        <v>390</v>
      </c>
      <c r="B5" s="35"/>
      <c r="C5" s="35"/>
      <c r="D5" s="36"/>
      <c r="E5" s="48">
        <f t="shared" ref="E5:U5" si="0">AVERAGE(E3:E4)</f>
        <v>7.3146491302765759E-9</v>
      </c>
      <c r="F5" s="49">
        <f t="shared" si="0"/>
        <v>8.0839808716727823</v>
      </c>
      <c r="G5" s="49">
        <f t="shared" si="0"/>
        <v>0.4255899922229992</v>
      </c>
      <c r="H5" s="50">
        <f t="shared" si="0"/>
        <v>13.55142984133153</v>
      </c>
      <c r="I5" s="50">
        <f t="shared" si="0"/>
        <v>42.540276152202367</v>
      </c>
      <c r="J5" s="49">
        <f t="shared" si="0"/>
        <v>8.2591840687924609</v>
      </c>
      <c r="K5" s="51">
        <f>AVERAGE(K3:K4)</f>
        <v>5.756899342122415E-10</v>
      </c>
      <c r="L5" s="49">
        <f t="shared" si="0"/>
        <v>9.8127957160233343</v>
      </c>
      <c r="M5" s="49">
        <f t="shared" si="0"/>
        <v>4.1923494922782939E-2</v>
      </c>
      <c r="N5" s="36">
        <f t="shared" si="0"/>
        <v>2.9194260156639326E-2</v>
      </c>
      <c r="O5" s="49">
        <f t="shared" si="0"/>
        <v>5.3762733105306489E-4</v>
      </c>
      <c r="P5" s="51">
        <f t="shared" si="0"/>
        <v>8.7295475165076283E-8</v>
      </c>
      <c r="Q5" s="49">
        <f t="shared" si="0"/>
        <v>300.40120434012016</v>
      </c>
      <c r="R5" s="52">
        <f t="shared" si="0"/>
        <v>2.7</v>
      </c>
      <c r="S5" s="49">
        <f t="shared" si="0"/>
        <v>0.20050794565219132</v>
      </c>
      <c r="T5" s="49">
        <f t="shared" si="0"/>
        <v>1.0025397282609566E-2</v>
      </c>
      <c r="U5" s="49">
        <f t="shared" si="0"/>
        <v>13.472789188922651</v>
      </c>
    </row>
    <row r="6" spans="1:21" x14ac:dyDescent="0.2">
      <c r="A6" s="47" t="s">
        <v>377</v>
      </c>
      <c r="B6" s="35"/>
      <c r="C6" s="35"/>
      <c r="D6" s="36"/>
      <c r="E6" s="37">
        <f>_xlfn.STDEV.P(E3:E4)</f>
        <v>1.8399734265273361E-9</v>
      </c>
      <c r="F6" s="38">
        <f t="shared" ref="F6:U6" si="1">_xlfn.STDEV.P(F3:F4)</f>
        <v>1.6889287389536101E-2</v>
      </c>
      <c r="G6" s="38"/>
      <c r="H6" s="53">
        <f t="shared" si="1"/>
        <v>2.145222347884356</v>
      </c>
      <c r="I6" s="53">
        <f t="shared" si="1"/>
        <v>6.734223041803352</v>
      </c>
      <c r="J6" s="38">
        <f t="shared" si="1"/>
        <v>4.5698597420254394E-2</v>
      </c>
      <c r="K6" s="54">
        <f>_xlfn.STDEV.P(K3:K4)</f>
        <v>2.269101028345338E-10</v>
      </c>
      <c r="L6" s="38">
        <f t="shared" si="1"/>
        <v>5.3989046292225673E-2</v>
      </c>
      <c r="M6" s="38"/>
      <c r="N6" s="55">
        <f t="shared" si="1"/>
        <v>6.3443758734037237E-6</v>
      </c>
      <c r="O6" s="39"/>
      <c r="P6" s="54">
        <f t="shared" si="1"/>
        <v>9.1523078670994656E-10</v>
      </c>
      <c r="Q6" s="38">
        <f t="shared" si="1"/>
        <v>0.26014148296474104</v>
      </c>
      <c r="R6" s="39"/>
      <c r="S6" s="39">
        <f t="shared" si="1"/>
        <v>3.2290340875654605E-3</v>
      </c>
      <c r="T6" s="39"/>
      <c r="U6" s="53">
        <f t="shared" si="1"/>
        <v>1.6909421333744814</v>
      </c>
    </row>
    <row r="7" spans="1:21" ht="8" customHeight="1" x14ac:dyDescent="0.2">
      <c r="A7" s="47"/>
      <c r="B7" s="35"/>
      <c r="C7" s="35"/>
      <c r="D7" s="36"/>
      <c r="E7" s="37"/>
      <c r="F7" s="38"/>
      <c r="G7" s="53"/>
      <c r="H7" s="39"/>
      <c r="I7" s="39"/>
      <c r="J7" s="38"/>
      <c r="K7" s="40"/>
      <c r="L7" s="41"/>
      <c r="M7" s="41"/>
      <c r="N7" s="42"/>
      <c r="O7" s="42"/>
      <c r="P7" s="43"/>
      <c r="Q7" s="44"/>
      <c r="R7" s="44"/>
      <c r="S7" s="45"/>
      <c r="T7" s="45"/>
      <c r="U7" s="46"/>
    </row>
    <row r="8" spans="1:21" x14ac:dyDescent="0.2">
      <c r="A8" s="35" t="s">
        <v>90</v>
      </c>
      <c r="B8" s="35" t="s">
        <v>388</v>
      </c>
      <c r="C8" s="35" t="s">
        <v>20</v>
      </c>
      <c r="D8" s="36">
        <v>9.6549999999999997E-2</v>
      </c>
      <c r="E8" s="37">
        <v>2.4449602719561746E-9</v>
      </c>
      <c r="F8" s="38">
        <v>9.4035430356727634</v>
      </c>
      <c r="G8" s="53">
        <v>0.55755745038178794</v>
      </c>
      <c r="H8" s="39">
        <f>E8/K8</f>
        <v>52.239661690440691</v>
      </c>
      <c r="I8" s="39">
        <f>H8/(5.24/(18.18*0.9048))</f>
        <v>163.98931038487501</v>
      </c>
      <c r="J8" s="38">
        <f>((F8*I8)-1)/(I8-1)</f>
        <v>9.4551018956730228</v>
      </c>
      <c r="K8" s="40">
        <v>4.6802758533246329E-11</v>
      </c>
      <c r="L8" s="41">
        <v>9.9237037584600518</v>
      </c>
      <c r="M8" s="41">
        <v>7.2630518575663633E-2</v>
      </c>
      <c r="N8" s="42">
        <v>2.9140800046065458E-2</v>
      </c>
      <c r="O8" s="42">
        <v>2.2114007417754996E-3</v>
      </c>
      <c r="P8" s="43">
        <v>4.7357695304571098E-9</v>
      </c>
      <c r="Q8" s="44">
        <v>320.50237422436157</v>
      </c>
      <c r="R8" s="44">
        <v>5.9</v>
      </c>
      <c r="S8" s="45">
        <v>0.19410319410319413</v>
      </c>
      <c r="T8" s="45">
        <v>9.7051597051597063E-3</v>
      </c>
      <c r="U8" s="46">
        <f>E8/((P8/Q8)*(Q8-298.56))</f>
        <v>7.5409989640057944</v>
      </c>
    </row>
    <row r="9" spans="1:21" x14ac:dyDescent="0.2">
      <c r="A9" s="47" t="s">
        <v>389</v>
      </c>
      <c r="B9" s="35" t="s">
        <v>388</v>
      </c>
      <c r="C9" s="35" t="s">
        <v>20</v>
      </c>
      <c r="D9" s="36">
        <v>0.21490999999999999</v>
      </c>
      <c r="E9" s="37">
        <v>1.4181719644012412E-9</v>
      </c>
      <c r="F9" s="38">
        <v>8.5053257694449727</v>
      </c>
      <c r="G9" s="53">
        <v>0.39452887469445158</v>
      </c>
      <c r="H9" s="39">
        <f>E9/K9</f>
        <v>10.233755758291592</v>
      </c>
      <c r="I9" s="39">
        <f>H9/(5.24/(18.18*0.9048))</f>
        <v>32.125524843446293</v>
      </c>
      <c r="J9" s="38">
        <f>((F9*I9)-1)/(I9-1)</f>
        <v>8.7464566678698166</v>
      </c>
      <c r="K9" s="40">
        <v>1.3857785918451397E-10</v>
      </c>
      <c r="L9" s="41">
        <v>9.9792485683592975</v>
      </c>
      <c r="M9" s="41">
        <v>4.2061782046118955E-2</v>
      </c>
      <c r="N9" s="42">
        <v>2.8549117167911118E-2</v>
      </c>
      <c r="O9" s="42">
        <v>7.9751836079416613E-4</v>
      </c>
      <c r="P9" s="43">
        <v>4.0588211940759568E-9</v>
      </c>
      <c r="Q9" s="44">
        <v>307.88940053362734</v>
      </c>
      <c r="R9" s="44">
        <v>3.9</v>
      </c>
      <c r="S9" s="45">
        <v>0.19805589307411908</v>
      </c>
      <c r="T9" s="45">
        <v>9.9027946537059552E-3</v>
      </c>
      <c r="U9" s="46">
        <f>E9/((P9/Q9)*(Q9-298.56))</f>
        <v>11.531079740577384</v>
      </c>
    </row>
    <row r="10" spans="1:21" x14ac:dyDescent="0.2">
      <c r="A10" s="47" t="s">
        <v>390</v>
      </c>
      <c r="B10" s="35"/>
      <c r="C10" s="35"/>
      <c r="D10" s="36"/>
      <c r="E10" s="48">
        <f t="shared" ref="E10:U10" si="2">AVERAGE(E8:E9)</f>
        <v>1.9315661181787078E-9</v>
      </c>
      <c r="F10" s="49">
        <f t="shared" si="2"/>
        <v>8.9544344025588671</v>
      </c>
      <c r="G10" s="49">
        <f t="shared" si="2"/>
        <v>0.47604316253811974</v>
      </c>
      <c r="H10" s="50">
        <f t="shared" si="2"/>
        <v>31.236708724366142</v>
      </c>
      <c r="I10" s="50">
        <f t="shared" si="2"/>
        <v>98.057417614160656</v>
      </c>
      <c r="J10" s="49">
        <f t="shared" si="2"/>
        <v>9.1007792817714197</v>
      </c>
      <c r="K10" s="51">
        <f>AVERAGE(K8:K9)</f>
        <v>9.2690308858880153E-11</v>
      </c>
      <c r="L10" s="49">
        <f t="shared" si="2"/>
        <v>9.9514761634096747</v>
      </c>
      <c r="M10" s="49">
        <f t="shared" si="2"/>
        <v>5.7346150310891297E-2</v>
      </c>
      <c r="N10" s="36">
        <f t="shared" si="2"/>
        <v>2.884495860698829E-2</v>
      </c>
      <c r="O10" s="49">
        <f t="shared" si="2"/>
        <v>1.504459551284833E-3</v>
      </c>
      <c r="P10" s="51">
        <f t="shared" si="2"/>
        <v>4.3972953622665329E-9</v>
      </c>
      <c r="Q10" s="49">
        <f t="shared" si="2"/>
        <v>314.19588737899448</v>
      </c>
      <c r="R10" s="52">
        <f t="shared" si="2"/>
        <v>4.9000000000000004</v>
      </c>
      <c r="S10" s="49">
        <f t="shared" si="2"/>
        <v>0.19607954358865659</v>
      </c>
      <c r="T10" s="49">
        <f t="shared" si="2"/>
        <v>9.8039771794328316E-3</v>
      </c>
      <c r="U10" s="49">
        <f t="shared" si="2"/>
        <v>9.5360393522915885</v>
      </c>
    </row>
    <row r="11" spans="1:21" x14ac:dyDescent="0.2">
      <c r="A11" s="47" t="s">
        <v>377</v>
      </c>
      <c r="B11" s="35"/>
      <c r="C11" s="35"/>
      <c r="D11" s="36"/>
      <c r="E11" s="37">
        <f>_xlfn.STDEV.P(E8:E9)</f>
        <v>5.1339415377746668E-10</v>
      </c>
      <c r="F11" s="38">
        <f>_xlfn.STDEV.P(F8:F9)</f>
        <v>0.44910863311389537</v>
      </c>
      <c r="G11" s="38"/>
      <c r="H11" s="53">
        <f>_xlfn.STDEV.P(H8:H9)</f>
        <v>21.002952966074549</v>
      </c>
      <c r="I11" s="53">
        <f>_xlfn.STDEV.P(I8:I9)</f>
        <v>65.931892770714356</v>
      </c>
      <c r="J11" s="38">
        <f>_xlfn.STDEV.P(J8:J9)</f>
        <v>0.35432261390160313</v>
      </c>
      <c r="K11" s="54">
        <f>_xlfn.STDEV.P(K8:K9)</f>
        <v>4.5887550325633824E-11</v>
      </c>
      <c r="L11" s="38">
        <f>_xlfn.STDEV.P(L8:L9)</f>
        <v>2.7772404949622853E-2</v>
      </c>
      <c r="M11" s="38"/>
      <c r="N11" s="55">
        <f>_xlfn.STDEV.P(N8:N9)</f>
        <v>2.9584143907717027E-4</v>
      </c>
      <c r="O11" s="39"/>
      <c r="P11" s="54">
        <f>_xlfn.STDEV.P(P8:P9)</f>
        <v>3.3847416819057647E-10</v>
      </c>
      <c r="Q11" s="38">
        <f>_xlfn.STDEV.P(Q8:Q9)</f>
        <v>6.3064868453671181</v>
      </c>
      <c r="R11" s="39"/>
      <c r="S11" s="39">
        <f>_xlfn.STDEV.P(S8:S9)</f>
        <v>1.976349485462478E-3</v>
      </c>
      <c r="T11" s="39"/>
      <c r="U11" s="53">
        <f>_xlfn.STDEV.P(U8:U9)</f>
        <v>1.9950403882858034</v>
      </c>
    </row>
    <row r="12" spans="1:21" ht="7" customHeight="1" x14ac:dyDescent="0.2">
      <c r="A12" s="47"/>
      <c r="B12" s="35"/>
      <c r="C12" s="35"/>
      <c r="D12" s="36"/>
      <c r="E12" s="37"/>
      <c r="F12" s="38"/>
      <c r="G12" s="53"/>
      <c r="H12" s="39"/>
      <c r="I12" s="39"/>
      <c r="J12" s="38"/>
      <c r="K12" s="40"/>
      <c r="L12" s="41"/>
      <c r="M12" s="41"/>
      <c r="N12" s="42"/>
      <c r="O12" s="42"/>
      <c r="P12" s="43"/>
      <c r="Q12" s="44"/>
      <c r="R12" s="44"/>
      <c r="S12" s="45"/>
      <c r="T12" s="45"/>
      <c r="U12" s="46"/>
    </row>
    <row r="13" spans="1:21" x14ac:dyDescent="0.2">
      <c r="A13" s="35" t="s">
        <v>100</v>
      </c>
      <c r="B13" s="35" t="s">
        <v>388</v>
      </c>
      <c r="C13" s="35" t="s">
        <v>20</v>
      </c>
      <c r="D13" s="36">
        <v>9.8849999999999993E-2</v>
      </c>
      <c r="E13" s="56">
        <v>1.3063022054535814E-8</v>
      </c>
      <c r="F13" s="57">
        <v>11.277123825186015</v>
      </c>
      <c r="G13" s="58">
        <v>0.35713557372083032</v>
      </c>
      <c r="H13" s="59">
        <f>E13/K13</f>
        <v>575.15828437521225</v>
      </c>
      <c r="I13" s="59">
        <f>H13/(5.24/(18.18*0.9048))</f>
        <v>1805.5210804341489</v>
      </c>
      <c r="J13" s="57">
        <f>((F13*I13)-1)/(I13-1)</f>
        <v>11.282819033702346</v>
      </c>
      <c r="K13" s="60">
        <v>2.2712047117127108E-11</v>
      </c>
      <c r="L13" s="61">
        <v>9.9480100455188438</v>
      </c>
      <c r="M13" s="61">
        <v>9.6493980102194357E-2</v>
      </c>
      <c r="N13" s="62">
        <v>2.5236669486976719E-2</v>
      </c>
      <c r="O13" s="62">
        <v>1.517488005141358E-3</v>
      </c>
      <c r="P13" s="63">
        <v>8.6810883159293034E-9</v>
      </c>
      <c r="Q13" s="64">
        <v>314.68355492052092</v>
      </c>
      <c r="R13" s="64">
        <v>4.8</v>
      </c>
      <c r="S13" s="65">
        <v>0.21208226221079687</v>
      </c>
      <c r="T13" s="65">
        <v>1.0604113110539845E-2</v>
      </c>
      <c r="U13" s="66">
        <f>E13/((P13/Q13)*(Q13-298.56))</f>
        <v>29.368565362900846</v>
      </c>
    </row>
    <row r="14" spans="1:21" ht="17" customHeight="1" x14ac:dyDescent="0.2">
      <c r="A14" s="47" t="s">
        <v>149</v>
      </c>
      <c r="C14" s="3" t="s">
        <v>391</v>
      </c>
      <c r="E14" s="67">
        <v>4.6369999999999998E-8</v>
      </c>
    </row>
    <row r="15" spans="1:21" ht="17" customHeight="1" x14ac:dyDescent="0.2">
      <c r="A15" s="47" t="s">
        <v>50</v>
      </c>
      <c r="C15" s="3" t="s">
        <v>561</v>
      </c>
      <c r="E15" s="67">
        <v>8.9000000000000003E-9</v>
      </c>
      <c r="F15" s="17">
        <v>8.5</v>
      </c>
    </row>
    <row r="16" spans="1:21" ht="17" customHeight="1" x14ac:dyDescent="0.2">
      <c r="A16" s="35" t="s">
        <v>104</v>
      </c>
      <c r="C16" s="68" t="s">
        <v>1144</v>
      </c>
      <c r="D16" s="19">
        <v>0.11</v>
      </c>
      <c r="E16" s="69">
        <v>3.1E-8</v>
      </c>
      <c r="F16" s="4">
        <v>8.8000000000000007</v>
      </c>
      <c r="G16" s="4">
        <v>0.5</v>
      </c>
      <c r="K16" s="3">
        <v>686.75</v>
      </c>
      <c r="L16" s="3">
        <v>9.77</v>
      </c>
      <c r="M16" s="3">
        <v>0.35</v>
      </c>
      <c r="N16" s="3">
        <v>2.8799999999999999E-2</v>
      </c>
      <c r="O16" s="3">
        <v>8.9999999999999998E-4</v>
      </c>
      <c r="P16" s="3">
        <v>109.7</v>
      </c>
      <c r="Q16" s="3">
        <v>306.7</v>
      </c>
      <c r="R16" s="3">
        <v>2.1</v>
      </c>
      <c r="S16" s="3">
        <v>0.18959999999999999</v>
      </c>
      <c r="T16" s="3">
        <v>2.0999999999999999E-3</v>
      </c>
    </row>
    <row r="17" spans="1:21" x14ac:dyDescent="0.2">
      <c r="A17" s="35" t="s">
        <v>392</v>
      </c>
      <c r="C17" s="68" t="s">
        <v>561</v>
      </c>
      <c r="D17" s="19"/>
      <c r="E17" s="69">
        <v>2.2300000000000001E-8</v>
      </c>
      <c r="F17" s="4">
        <v>8.9</v>
      </c>
      <c r="G17" s="4"/>
      <c r="K17" s="3"/>
      <c r="L17" s="3"/>
      <c r="M17" s="3"/>
      <c r="N17" s="3"/>
      <c r="O17" s="3"/>
      <c r="P17" s="3"/>
      <c r="Q17" s="3"/>
      <c r="R17" s="3"/>
      <c r="S17" s="3"/>
      <c r="T17" s="3"/>
    </row>
    <row r="18" spans="1:21" x14ac:dyDescent="0.2">
      <c r="A18" s="35" t="s">
        <v>105</v>
      </c>
      <c r="B18" s="68"/>
      <c r="C18" s="68" t="s">
        <v>1144</v>
      </c>
      <c r="D18" s="19">
        <v>0.11</v>
      </c>
      <c r="E18" s="69">
        <v>5.8200000000000005E-8</v>
      </c>
      <c r="F18" s="4">
        <v>8.5</v>
      </c>
      <c r="G18" s="4">
        <v>0.3</v>
      </c>
      <c r="K18" s="3">
        <v>1054.1300000000001</v>
      </c>
      <c r="L18" s="3">
        <v>9.77</v>
      </c>
      <c r="M18" s="3">
        <v>0.3</v>
      </c>
      <c r="N18" s="3">
        <v>2.87E-2</v>
      </c>
      <c r="O18" s="3">
        <v>5.0000000000000001E-4</v>
      </c>
      <c r="P18" s="3">
        <v>655.29999999999995</v>
      </c>
      <c r="Q18" s="3">
        <v>292.7</v>
      </c>
      <c r="R18" s="3">
        <v>1.9</v>
      </c>
      <c r="S18" s="3">
        <v>0.1867</v>
      </c>
      <c r="T18" s="3">
        <v>1.5E-3</v>
      </c>
    </row>
    <row r="19" spans="1:21" x14ac:dyDescent="0.2">
      <c r="A19" s="35" t="s">
        <v>107</v>
      </c>
      <c r="B19" s="68"/>
      <c r="C19" s="68"/>
      <c r="D19" s="19">
        <v>0.45339999999999997</v>
      </c>
      <c r="E19" s="69">
        <v>5.04E-9</v>
      </c>
      <c r="F19" s="3">
        <v>2.27</v>
      </c>
      <c r="G19" s="3"/>
      <c r="K19" s="3"/>
      <c r="L19" s="3"/>
      <c r="M19" s="3"/>
      <c r="N19" s="3"/>
      <c r="O19" s="3"/>
      <c r="P19" s="3"/>
      <c r="Q19" s="3"/>
      <c r="R19" s="3"/>
      <c r="S19" s="3"/>
      <c r="T19" s="3"/>
    </row>
    <row r="20" spans="1:21" x14ac:dyDescent="0.2">
      <c r="A20" s="70" t="s">
        <v>108</v>
      </c>
      <c r="B20" s="71"/>
      <c r="C20" s="71" t="s">
        <v>1145</v>
      </c>
      <c r="D20" s="26">
        <v>0.30810000000000004</v>
      </c>
      <c r="E20" s="72">
        <v>5.8579999999999999E-8</v>
      </c>
      <c r="F20" s="73">
        <v>8.66</v>
      </c>
      <c r="G20" s="73">
        <v>0.26</v>
      </c>
      <c r="H20" s="25"/>
      <c r="I20" s="25"/>
      <c r="J20" s="25"/>
      <c r="K20" s="7">
        <v>816.54</v>
      </c>
      <c r="L20" s="7">
        <v>9.99</v>
      </c>
      <c r="M20" s="7">
        <v>0.55000000000000004</v>
      </c>
      <c r="N20" s="7">
        <v>2.8899999999999999E-2</v>
      </c>
      <c r="O20" s="7">
        <v>5.9999999999999995E-4</v>
      </c>
      <c r="P20" s="7">
        <v>138.19999999999999</v>
      </c>
      <c r="Q20" s="7">
        <v>311.8</v>
      </c>
      <c r="R20" s="7">
        <v>1.1000000000000001</v>
      </c>
      <c r="S20" s="7">
        <v>0.19089999999999999</v>
      </c>
      <c r="T20" s="7">
        <v>1.6000000000000001E-3</v>
      </c>
      <c r="U20" s="25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9DF6FD-4899-9F41-B5C1-23287EE35F88}">
  <dimension ref="A1:H43"/>
  <sheetViews>
    <sheetView workbookViewId="0">
      <selection activeCell="A2" sqref="A2"/>
    </sheetView>
  </sheetViews>
  <sheetFormatPr baseColWidth="10" defaultRowHeight="16" x14ac:dyDescent="0.2"/>
  <cols>
    <col min="1" max="1" width="17.1640625" customWidth="1"/>
    <col min="2" max="2" width="9.1640625" customWidth="1"/>
  </cols>
  <sheetData>
    <row r="1" spans="1:5" x14ac:dyDescent="0.2">
      <c r="A1" s="1" t="s">
        <v>1209</v>
      </c>
      <c r="B1" s="1"/>
    </row>
    <row r="2" spans="1:5" x14ac:dyDescent="0.2">
      <c r="A2" s="9" t="s">
        <v>2</v>
      </c>
      <c r="B2" s="2" t="s">
        <v>408</v>
      </c>
      <c r="C2" s="2" t="s">
        <v>5</v>
      </c>
      <c r="D2" s="74" t="s">
        <v>394</v>
      </c>
      <c r="E2" s="74" t="s">
        <v>377</v>
      </c>
    </row>
    <row r="3" spans="1:5" x14ac:dyDescent="0.2">
      <c r="A3" s="12" t="s">
        <v>70</v>
      </c>
      <c r="B3" s="76" t="s">
        <v>403</v>
      </c>
      <c r="C3" s="76" t="s">
        <v>20</v>
      </c>
      <c r="D3" s="76">
        <v>3.96</v>
      </c>
      <c r="E3" s="11">
        <v>7.0000000000000007E-2</v>
      </c>
    </row>
    <row r="4" spans="1:5" x14ac:dyDescent="0.2">
      <c r="A4" s="12" t="s">
        <v>74</v>
      </c>
      <c r="B4" s="76" t="s">
        <v>403</v>
      </c>
      <c r="C4" s="76" t="s">
        <v>20</v>
      </c>
      <c r="D4" s="76">
        <v>3.93</v>
      </c>
      <c r="E4" s="11">
        <v>7.0000000000000007E-2</v>
      </c>
    </row>
    <row r="5" spans="1:5" x14ac:dyDescent="0.2">
      <c r="A5" s="12" t="s">
        <v>84</v>
      </c>
      <c r="B5" s="76" t="s">
        <v>403</v>
      </c>
      <c r="C5" s="76" t="s">
        <v>20</v>
      </c>
      <c r="D5" s="76">
        <v>3.82</v>
      </c>
      <c r="E5" s="11">
        <v>7.0000000000000007E-2</v>
      </c>
    </row>
    <row r="6" spans="1:5" x14ac:dyDescent="0.2">
      <c r="A6" s="12" t="s">
        <v>85</v>
      </c>
      <c r="B6" s="76" t="s">
        <v>403</v>
      </c>
      <c r="C6" s="76" t="s">
        <v>20</v>
      </c>
      <c r="D6" s="76">
        <v>3.86</v>
      </c>
      <c r="E6" s="11">
        <v>7.0000000000000007E-2</v>
      </c>
    </row>
    <row r="7" spans="1:5" x14ac:dyDescent="0.2">
      <c r="A7" s="12" t="s">
        <v>88</v>
      </c>
      <c r="B7" s="76" t="s">
        <v>403</v>
      </c>
      <c r="C7" s="76" t="s">
        <v>20</v>
      </c>
      <c r="D7" s="76">
        <v>3.35</v>
      </c>
      <c r="E7" s="11">
        <v>7.0000000000000007E-2</v>
      </c>
    </row>
    <row r="8" spans="1:5" x14ac:dyDescent="0.2">
      <c r="A8" s="12" t="s">
        <v>90</v>
      </c>
      <c r="B8" s="76" t="s">
        <v>403</v>
      </c>
      <c r="C8" s="76" t="s">
        <v>20</v>
      </c>
      <c r="D8" s="76">
        <v>3.76</v>
      </c>
      <c r="E8" s="11">
        <v>7.0000000000000007E-2</v>
      </c>
    </row>
    <row r="9" spans="1:5" x14ac:dyDescent="0.2">
      <c r="A9" s="12" t="s">
        <v>95</v>
      </c>
      <c r="B9" s="76" t="s">
        <v>403</v>
      </c>
      <c r="C9" s="76" t="s">
        <v>20</v>
      </c>
      <c r="D9" s="76">
        <v>3.79</v>
      </c>
      <c r="E9" s="11">
        <v>7.0000000000000007E-2</v>
      </c>
    </row>
    <row r="10" spans="1:5" x14ac:dyDescent="0.2">
      <c r="A10" s="12" t="s">
        <v>98</v>
      </c>
      <c r="B10" s="76" t="s">
        <v>403</v>
      </c>
      <c r="C10" s="76" t="s">
        <v>20</v>
      </c>
      <c r="D10" s="76">
        <v>3.86</v>
      </c>
      <c r="E10" s="11">
        <v>7.0000000000000007E-2</v>
      </c>
    </row>
    <row r="11" spans="1:5" x14ac:dyDescent="0.2">
      <c r="A11" s="12" t="s">
        <v>100</v>
      </c>
      <c r="B11" s="76" t="s">
        <v>403</v>
      </c>
      <c r="C11" s="76" t="s">
        <v>20</v>
      </c>
      <c r="D11" s="76">
        <v>4.0199999999999996</v>
      </c>
      <c r="E11" s="11">
        <v>7.0000000000000007E-2</v>
      </c>
    </row>
    <row r="12" spans="1:5" x14ac:dyDescent="0.2">
      <c r="A12" s="12" t="s">
        <v>105</v>
      </c>
      <c r="B12" s="76" t="s">
        <v>403</v>
      </c>
      <c r="C12" s="76" t="s">
        <v>561</v>
      </c>
      <c r="D12" s="76">
        <v>4.04</v>
      </c>
      <c r="E12" s="11"/>
    </row>
    <row r="13" spans="1:5" x14ac:dyDescent="0.2">
      <c r="A13" s="12" t="s">
        <v>108</v>
      </c>
      <c r="B13" s="76" t="s">
        <v>403</v>
      </c>
      <c r="C13" s="76" t="s">
        <v>20</v>
      </c>
      <c r="D13" s="76">
        <v>3.88</v>
      </c>
      <c r="E13" s="11">
        <v>7.0000000000000007E-2</v>
      </c>
    </row>
    <row r="14" spans="1:5" x14ac:dyDescent="0.2">
      <c r="A14" s="12" t="s">
        <v>43</v>
      </c>
      <c r="B14" s="76" t="s">
        <v>403</v>
      </c>
      <c r="C14" s="76" t="s">
        <v>20</v>
      </c>
      <c r="D14" s="76">
        <v>3.82</v>
      </c>
      <c r="E14" s="11">
        <v>7.0000000000000007E-2</v>
      </c>
    </row>
    <row r="15" spans="1:5" x14ac:dyDescent="0.2">
      <c r="A15" s="12" t="s">
        <v>395</v>
      </c>
      <c r="B15" s="76" t="s">
        <v>403</v>
      </c>
      <c r="C15" s="76" t="s">
        <v>561</v>
      </c>
      <c r="D15" s="76">
        <v>3.31</v>
      </c>
      <c r="E15" s="11"/>
    </row>
    <row r="16" spans="1:5" x14ac:dyDescent="0.2">
      <c r="A16" s="11" t="s">
        <v>51</v>
      </c>
      <c r="B16" s="76" t="s">
        <v>403</v>
      </c>
      <c r="C16" s="76" t="s">
        <v>561</v>
      </c>
      <c r="D16" s="76">
        <v>3.98</v>
      </c>
      <c r="E16" s="11"/>
    </row>
    <row r="17" spans="1:8" x14ac:dyDescent="0.2">
      <c r="A17" s="3" t="s">
        <v>104</v>
      </c>
      <c r="B17" s="76" t="s">
        <v>403</v>
      </c>
      <c r="C17" s="81" t="s">
        <v>561</v>
      </c>
      <c r="D17" s="76">
        <v>3.96</v>
      </c>
    </row>
    <row r="18" spans="1:8" x14ac:dyDescent="0.2">
      <c r="A18" s="3" t="s">
        <v>396</v>
      </c>
      <c r="B18" s="3" t="s">
        <v>404</v>
      </c>
      <c r="C18" s="76" t="s">
        <v>20</v>
      </c>
      <c r="D18" s="81">
        <v>3.91</v>
      </c>
      <c r="E18" s="3">
        <v>0.2</v>
      </c>
    </row>
    <row r="19" spans="1:8" x14ac:dyDescent="0.2">
      <c r="A19" s="3" t="s">
        <v>397</v>
      </c>
      <c r="B19" s="3" t="s">
        <v>404</v>
      </c>
      <c r="C19" s="76" t="s">
        <v>20</v>
      </c>
      <c r="D19" s="81">
        <v>4.26</v>
      </c>
      <c r="E19" s="3">
        <v>0.2</v>
      </c>
    </row>
    <row r="20" spans="1:8" x14ac:dyDescent="0.2">
      <c r="A20" s="3" t="s">
        <v>398</v>
      </c>
      <c r="B20" s="3" t="s">
        <v>404</v>
      </c>
      <c r="C20" s="76" t="s">
        <v>20</v>
      </c>
      <c r="D20" s="81">
        <v>4.12</v>
      </c>
      <c r="E20" s="3">
        <v>0.2</v>
      </c>
    </row>
    <row r="21" spans="1:8" x14ac:dyDescent="0.2">
      <c r="A21" s="3" t="s">
        <v>399</v>
      </c>
      <c r="B21" s="3" t="s">
        <v>404</v>
      </c>
      <c r="C21" s="76" t="s">
        <v>20</v>
      </c>
      <c r="D21" s="81">
        <v>4.21</v>
      </c>
      <c r="E21" s="3">
        <v>0.2</v>
      </c>
    </row>
    <row r="22" spans="1:8" x14ac:dyDescent="0.2">
      <c r="A22" s="3" t="s">
        <v>54</v>
      </c>
      <c r="B22" s="3" t="s">
        <v>404</v>
      </c>
      <c r="C22" s="76" t="s">
        <v>20</v>
      </c>
      <c r="D22" s="81">
        <v>3.25</v>
      </c>
      <c r="E22" s="3">
        <v>0.2</v>
      </c>
    </row>
    <row r="23" spans="1:8" x14ac:dyDescent="0.2">
      <c r="A23" s="3" t="s">
        <v>55</v>
      </c>
      <c r="B23" s="3" t="s">
        <v>404</v>
      </c>
      <c r="C23" s="76" t="s">
        <v>20</v>
      </c>
      <c r="D23" s="81">
        <v>4.22</v>
      </c>
      <c r="E23" s="3">
        <v>0.2</v>
      </c>
    </row>
    <row r="24" spans="1:8" x14ac:dyDescent="0.2">
      <c r="A24" s="3" t="s">
        <v>56</v>
      </c>
      <c r="B24" s="3" t="s">
        <v>404</v>
      </c>
      <c r="C24" s="76" t="s">
        <v>20</v>
      </c>
      <c r="D24" s="81">
        <v>4.01</v>
      </c>
      <c r="E24" s="3">
        <v>0.2</v>
      </c>
    </row>
    <row r="25" spans="1:8" x14ac:dyDescent="0.2">
      <c r="A25" s="81" t="s">
        <v>61</v>
      </c>
      <c r="B25" s="81" t="s">
        <v>404</v>
      </c>
      <c r="C25" s="76" t="s">
        <v>20</v>
      </c>
      <c r="D25" s="81">
        <v>4.28</v>
      </c>
      <c r="E25" s="81">
        <v>0.2</v>
      </c>
    </row>
    <row r="26" spans="1:8" ht="8" customHeight="1" x14ac:dyDescent="0.2">
      <c r="C26" s="86"/>
      <c r="D26" s="86"/>
    </row>
    <row r="27" spans="1:8" x14ac:dyDescent="0.2">
      <c r="A27" s="79" t="s">
        <v>405</v>
      </c>
      <c r="B27" s="80"/>
      <c r="C27" s="82"/>
      <c r="D27" s="87">
        <v>3.8956521739130436</v>
      </c>
      <c r="E27" s="79">
        <v>0.27</v>
      </c>
      <c r="F27" s="75"/>
      <c r="G27" s="4"/>
      <c r="H27" s="17"/>
    </row>
    <row r="28" spans="1:8" x14ac:dyDescent="0.2">
      <c r="A28" s="79" t="s">
        <v>406</v>
      </c>
      <c r="B28" s="80"/>
      <c r="C28" s="82"/>
      <c r="D28" s="87">
        <v>3.8226666666666662</v>
      </c>
      <c r="E28" s="79">
        <v>0.21</v>
      </c>
      <c r="F28" s="11"/>
      <c r="G28" s="4"/>
      <c r="H28" s="17"/>
    </row>
    <row r="29" spans="1:8" x14ac:dyDescent="0.2">
      <c r="A29" s="83" t="s">
        <v>407</v>
      </c>
      <c r="B29" s="84"/>
      <c r="C29" s="84"/>
      <c r="D29" s="85">
        <v>4.03</v>
      </c>
      <c r="E29" s="83">
        <v>0.32</v>
      </c>
      <c r="F29" s="11"/>
      <c r="G29" s="4"/>
      <c r="H29" s="17"/>
    </row>
    <row r="30" spans="1:8" ht="6" customHeight="1" x14ac:dyDescent="0.2">
      <c r="F30" s="11"/>
      <c r="G30" s="4"/>
      <c r="H30" s="17"/>
    </row>
    <row r="31" spans="1:8" x14ac:dyDescent="0.2">
      <c r="A31" s="88" t="s">
        <v>403</v>
      </c>
      <c r="B31" s="78" t="s">
        <v>409</v>
      </c>
      <c r="F31" s="11"/>
      <c r="G31" s="3"/>
      <c r="H31" s="3"/>
    </row>
    <row r="32" spans="1:8" x14ac:dyDescent="0.2">
      <c r="A32" s="88" t="s">
        <v>404</v>
      </c>
      <c r="B32" s="78" t="s">
        <v>410</v>
      </c>
      <c r="F32" s="3"/>
      <c r="G32" s="3"/>
      <c r="H32" s="3"/>
    </row>
    <row r="33" spans="1:8" x14ac:dyDescent="0.2">
      <c r="A33" s="77"/>
      <c r="F33" s="3"/>
      <c r="G33" s="4"/>
      <c r="H33" s="3"/>
    </row>
    <row r="34" spans="1:8" x14ac:dyDescent="0.2">
      <c r="F34" s="11"/>
      <c r="G34" s="4"/>
      <c r="H34" s="3"/>
    </row>
    <row r="35" spans="1:8" x14ac:dyDescent="0.2">
      <c r="F35" s="11"/>
      <c r="G35" s="4"/>
      <c r="H35" s="3"/>
    </row>
    <row r="36" spans="1:8" x14ac:dyDescent="0.2">
      <c r="F36" s="11"/>
      <c r="G36" s="4"/>
      <c r="H36" s="3"/>
    </row>
    <row r="37" spans="1:8" x14ac:dyDescent="0.2">
      <c r="F37" s="11"/>
      <c r="G37" s="3"/>
      <c r="H37" s="3"/>
    </row>
    <row r="38" spans="1:8" x14ac:dyDescent="0.2">
      <c r="F38" s="3"/>
      <c r="G38" s="3"/>
      <c r="H38" s="3"/>
    </row>
    <row r="39" spans="1:8" x14ac:dyDescent="0.2">
      <c r="F39" s="3"/>
      <c r="G39" s="4"/>
      <c r="H39" s="3"/>
    </row>
    <row r="40" spans="1:8" x14ac:dyDescent="0.2">
      <c r="F40" s="11"/>
      <c r="G40" s="4"/>
      <c r="H40" s="3"/>
    </row>
    <row r="41" spans="1:8" x14ac:dyDescent="0.2">
      <c r="F41" s="11"/>
      <c r="G41" s="4"/>
      <c r="H41" s="3"/>
    </row>
    <row r="42" spans="1:8" x14ac:dyDescent="0.2">
      <c r="F42" s="11"/>
      <c r="G42" s="4"/>
      <c r="H42" s="3"/>
    </row>
    <row r="43" spans="1:8" x14ac:dyDescent="0.2">
      <c r="F43" s="3"/>
      <c r="G43" s="3">
        <f>COUNT(D18:D25)</f>
        <v>8</v>
      </c>
      <c r="H43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16</vt:i4>
      </vt:variant>
    </vt:vector>
  </HeadingPairs>
  <TitlesOfParts>
    <vt:vector size="16" baseType="lpstr">
      <vt:lpstr>S1 Sample info</vt:lpstr>
      <vt:lpstr>S2 Point counting</vt:lpstr>
      <vt:lpstr>S3 Whole rock data</vt:lpstr>
      <vt:lpstr>S4 Major elements</vt:lpstr>
      <vt:lpstr>S5 Melt inclusions</vt:lpstr>
      <vt:lpstr>S6 Trace elements</vt:lpstr>
      <vt:lpstr>S7 Iron redox</vt:lpstr>
      <vt:lpstr>S8 Noble gases</vt:lpstr>
      <vt:lpstr>S9 Oxygen isotopes</vt:lpstr>
      <vt:lpstr>S10 Lead isotopes</vt:lpstr>
      <vt:lpstr>S11 Olivine</vt:lpstr>
      <vt:lpstr>S12 Plagioclase</vt:lpstr>
      <vt:lpstr>S13 Clinopyroxene</vt:lpstr>
      <vt:lpstr>S14 Oxides</vt:lpstr>
      <vt:lpstr>S15 Thermobarometry</vt:lpstr>
      <vt:lpstr>S16 Density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2021-09-23T09:06:59Z</dcterms:created>
  <dcterms:modified xsi:type="dcterms:W3CDTF">2022-03-08T11:18:37Z</dcterms:modified>
</cp:coreProperties>
</file>