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emuranta/Geology 25Jun2021/PhD_thesis/Draft_to_opponents/"/>
    </mc:Choice>
  </mc:AlternateContent>
  <xr:revisionPtr revIDLastSave="0" documentId="13_ncr:1_{DD57BC00-E3AA-F046-99BF-A01173236F99}" xr6:coauthVersionLast="47" xr6:coauthVersionMax="47" xr10:uidLastSave="{00000000-0000-0000-0000-000000000000}"/>
  <bookViews>
    <workbookView xWindow="9300" yWindow="480" windowWidth="28100" windowHeight="17540" xr2:uid="{95B3072D-EE6C-0A4C-8F2E-82AB76BA076A}"/>
  </bookViews>
  <sheets>
    <sheet name="Table 1 Main data tabe" sheetId="2" r:id="rId1"/>
    <sheet name="S1 Volatiles" sheetId="3" r:id="rId2"/>
    <sheet name="S2 MI data" sheetId="4" r:id="rId3"/>
    <sheet name="S3 FTIR log" sheetId="5" r:id="rId4"/>
    <sheet name="S4 δD IRMS log" sheetId="6" r:id="rId5"/>
    <sheet name="S5 Mantle endmembers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6" l="1"/>
  <c r="G45" i="6"/>
  <c r="F45" i="6"/>
  <c r="E45" i="6"/>
  <c r="D45" i="6"/>
  <c r="D40" i="6"/>
  <c r="G40" i="6"/>
  <c r="E40" i="6"/>
  <c r="F40" i="6"/>
  <c r="G35" i="6"/>
  <c r="F35" i="6"/>
  <c r="E35" i="6"/>
  <c r="D35" i="6"/>
  <c r="G31" i="6"/>
  <c r="F31" i="6"/>
  <c r="E31" i="6"/>
  <c r="D31" i="6"/>
  <c r="G25" i="6"/>
  <c r="F25" i="6"/>
  <c r="E25" i="6"/>
  <c r="D25" i="6"/>
  <c r="G21" i="6"/>
  <c r="F21" i="6"/>
  <c r="E21" i="6"/>
  <c r="D21" i="6"/>
  <c r="G17" i="6"/>
  <c r="F17" i="6"/>
  <c r="E17" i="6"/>
  <c r="D17" i="6"/>
  <c r="G13" i="6"/>
  <c r="F13" i="6"/>
  <c r="E13" i="6"/>
  <c r="D13" i="6"/>
  <c r="G9" i="6"/>
  <c r="F9" i="6"/>
  <c r="E9" i="6"/>
  <c r="D9" i="6"/>
  <c r="G5" i="6"/>
  <c r="F5" i="6"/>
  <c r="D5" i="6"/>
  <c r="G8" i="5"/>
  <c r="G97" i="5"/>
  <c r="G96" i="5"/>
  <c r="G90" i="5"/>
  <c r="G89" i="5"/>
  <c r="G82" i="5"/>
  <c r="G81" i="5"/>
  <c r="G75" i="5"/>
  <c r="G74" i="5"/>
  <c r="G67" i="5"/>
  <c r="G66" i="5"/>
  <c r="G60" i="5"/>
  <c r="G59" i="5"/>
  <c r="G53" i="5"/>
  <c r="G52" i="5"/>
  <c r="G44" i="5"/>
  <c r="G43" i="5"/>
  <c r="G37" i="5"/>
  <c r="G36" i="5"/>
  <c r="G31" i="5"/>
  <c r="G30" i="5"/>
  <c r="G24" i="5"/>
  <c r="G23" i="5"/>
  <c r="G17" i="5"/>
  <c r="G16" i="5"/>
  <c r="G7" i="5"/>
</calcChain>
</file>

<file path=xl/sharedStrings.xml><?xml version="1.0" encoding="utf-8"?>
<sst xmlns="http://schemas.openxmlformats.org/spreadsheetml/2006/main" count="651" uniqueCount="269">
  <si>
    <t>Component</t>
  </si>
  <si>
    <r>
      <t>δ</t>
    </r>
    <r>
      <rPr>
        <vertAlign val="super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S [‰]</t>
    </r>
  </si>
  <si>
    <r>
      <t>Δ</t>
    </r>
    <r>
      <rPr>
        <vertAlign val="superscript"/>
        <sz val="10"/>
        <color theme="1"/>
        <rFont val="Times New Roman"/>
        <family val="1"/>
      </rPr>
      <t>33</t>
    </r>
    <r>
      <rPr>
        <sz val="10"/>
        <color theme="1"/>
        <rFont val="Times New Roman"/>
        <family val="1"/>
      </rPr>
      <t>S [‰]</t>
    </r>
  </si>
  <si>
    <r>
      <t>-1.3</t>
    </r>
    <r>
      <rPr>
        <vertAlign val="superscript"/>
        <sz val="10"/>
        <color theme="1"/>
        <rFont val="Times New Roman'"/>
      </rPr>
      <t>e</t>
    </r>
  </si>
  <si>
    <r>
      <t>0.004</t>
    </r>
    <r>
      <rPr>
        <vertAlign val="superscript"/>
        <sz val="10"/>
        <color theme="1"/>
        <rFont val="Times New Roman'"/>
      </rPr>
      <t>e</t>
    </r>
  </si>
  <si>
    <t>Plume 1</t>
  </si>
  <si>
    <r>
      <t>0</t>
    </r>
    <r>
      <rPr>
        <vertAlign val="superscript"/>
        <sz val="10"/>
        <color theme="1"/>
        <rFont val="Times New Roman'"/>
      </rPr>
      <t>f</t>
    </r>
  </si>
  <si>
    <r>
      <t>0.000</t>
    </r>
    <r>
      <rPr>
        <vertAlign val="superscript"/>
        <sz val="10"/>
        <color theme="1"/>
        <rFont val="Times New Roman'"/>
      </rPr>
      <t>f</t>
    </r>
  </si>
  <si>
    <t>Plume 2</t>
  </si>
  <si>
    <r>
      <t>-1.6</t>
    </r>
    <r>
      <rPr>
        <vertAlign val="superscript"/>
        <sz val="10"/>
        <color theme="1"/>
        <rFont val="Times New Roman'"/>
      </rPr>
      <t>g</t>
    </r>
  </si>
  <si>
    <r>
      <t>0.004</t>
    </r>
    <r>
      <rPr>
        <vertAlign val="superscript"/>
        <sz val="10"/>
        <color theme="1"/>
        <rFont val="Times New Roman'"/>
      </rPr>
      <t>g</t>
    </r>
  </si>
  <si>
    <t>EMW</t>
  </si>
  <si>
    <r>
      <t>-2.5</t>
    </r>
    <r>
      <rPr>
        <vertAlign val="superscript"/>
        <sz val="10"/>
        <color theme="1"/>
        <rFont val="Times New Roman'"/>
      </rPr>
      <t>h</t>
    </r>
  </si>
  <si>
    <r>
      <t>-0.040</t>
    </r>
    <r>
      <rPr>
        <vertAlign val="superscript"/>
        <sz val="10"/>
        <color theme="1"/>
        <rFont val="Times New Roman'"/>
      </rPr>
      <t>h</t>
    </r>
  </si>
  <si>
    <t>a</t>
  </si>
  <si>
    <t>b</t>
  </si>
  <si>
    <t>c</t>
  </si>
  <si>
    <t>d</t>
  </si>
  <si>
    <t>e</t>
  </si>
  <si>
    <r>
      <t>δ</t>
    </r>
    <r>
      <rPr>
        <vertAlign val="super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S composition of DMM is from Labidi et al. (2013). Δ</t>
    </r>
    <r>
      <rPr>
        <vertAlign val="superscript"/>
        <sz val="10"/>
        <color theme="1"/>
        <rFont val="Times New Roman"/>
        <family val="1"/>
      </rPr>
      <t>33</t>
    </r>
    <r>
      <rPr>
        <sz val="10"/>
        <color theme="1"/>
        <rFont val="Times New Roman"/>
        <family val="1"/>
      </rPr>
      <t>S value of DMM is based on the averarage of MORB data from Labidi et al. (2012, 2013, 2014, 2015, 2016) and Labidi and Cartigny (2016).</t>
    </r>
  </si>
  <si>
    <t>f</t>
  </si>
  <si>
    <t>g</t>
  </si>
  <si>
    <r>
      <t>Plume 2 values are estimated based on data from the SIVZ samples. The δ</t>
    </r>
    <r>
      <rPr>
        <vertAlign val="super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S value is based on the only undegassed SIVZ sample with MgO &gt; 6 wt.% (THRI-2).</t>
    </r>
  </si>
  <si>
    <t>h</t>
  </si>
  <si>
    <t>i</t>
  </si>
  <si>
    <t>j</t>
  </si>
  <si>
    <t>Helium isotope composition of the Vaðalda shield volcano in the NRZ (highest measured in the neovolcanic zones of Iceland; Jackson et al. 2020)</t>
  </si>
  <si>
    <t>k</t>
  </si>
  <si>
    <t>δD [‰]</t>
  </si>
  <si>
    <r>
      <t>δ</t>
    </r>
    <r>
      <rPr>
        <vertAlign val="super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Β [‰]</t>
    </r>
  </si>
  <si>
    <t>Cl/K</t>
  </si>
  <si>
    <r>
      <t>δ</t>
    </r>
    <r>
      <rPr>
        <vertAlign val="superscript"/>
        <sz val="10"/>
        <color theme="1"/>
        <rFont val="Times New Roman"/>
        <family val="1"/>
      </rPr>
      <t>37</t>
    </r>
    <r>
      <rPr>
        <sz val="10"/>
        <color theme="1"/>
        <rFont val="Times New Roman"/>
        <family val="1"/>
      </rPr>
      <t>Cl [‰]</t>
    </r>
  </si>
  <si>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He/</t>
    </r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He</t>
    </r>
  </si>
  <si>
    <t>-</t>
  </si>
  <si>
    <t>l</t>
  </si>
  <si>
    <t>Sample info</t>
  </si>
  <si>
    <t>Sample name</t>
  </si>
  <si>
    <t>1σ</t>
  </si>
  <si>
    <r>
      <t>1σ</t>
    </r>
    <r>
      <rPr>
        <vertAlign val="superscript"/>
        <sz val="10"/>
        <color theme="1"/>
        <rFont val="Times New Roman"/>
        <family val="1"/>
      </rPr>
      <t>e</t>
    </r>
  </si>
  <si>
    <r>
      <t>Δ</t>
    </r>
    <r>
      <rPr>
        <vertAlign val="superscript"/>
        <sz val="10"/>
        <color theme="1"/>
        <rFont val="Times New Roman"/>
        <family val="1"/>
      </rPr>
      <t>33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CDT</t>
    </r>
    <r>
      <rPr>
        <sz val="10"/>
        <color theme="1"/>
        <rFont val="Times New Roman"/>
        <family val="1"/>
      </rPr>
      <t xml:space="preserve"> [‰]</t>
    </r>
  </si>
  <si>
    <r>
      <t>δ</t>
    </r>
    <r>
      <rPr>
        <vertAlign val="superscript"/>
        <sz val="10"/>
        <color rgb="FF000000"/>
        <rFont val="Times New Roman"/>
        <family val="1"/>
      </rPr>
      <t>37</t>
    </r>
    <r>
      <rPr>
        <sz val="10"/>
        <color indexed="8"/>
        <rFont val="Times New Roman"/>
        <family val="1"/>
      </rPr>
      <t>Cl</t>
    </r>
  </si>
  <si>
    <t>KVK-202</t>
  </si>
  <si>
    <t>KVK-205</t>
  </si>
  <si>
    <t>KVK-210</t>
  </si>
  <si>
    <t>KVK-211</t>
  </si>
  <si>
    <t>KVK-213</t>
  </si>
  <si>
    <t>KVK-214</t>
  </si>
  <si>
    <t>KVK-220</t>
  </si>
  <si>
    <t>KVK-222</t>
  </si>
  <si>
    <t>KVK-223</t>
  </si>
  <si>
    <t>NAL-356</t>
  </si>
  <si>
    <t>NAL-585</t>
  </si>
  <si>
    <t>KVK-147 (B117)</t>
  </si>
  <si>
    <t>KVK-169 (B119)</t>
  </si>
  <si>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He/</t>
    </r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He (R/R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)</t>
    </r>
  </si>
  <si>
    <t>Sample</t>
  </si>
  <si>
    <t>Type</t>
  </si>
  <si>
    <t>Note</t>
  </si>
  <si>
    <t>KVK-007</t>
  </si>
  <si>
    <t>Pillow rim</t>
  </si>
  <si>
    <t>KVK-009</t>
  </si>
  <si>
    <t>KVK-021</t>
  </si>
  <si>
    <t>KVK-022</t>
  </si>
  <si>
    <t>KVK-023</t>
  </si>
  <si>
    <t>KVK-036</t>
  </si>
  <si>
    <t>KVK-049</t>
  </si>
  <si>
    <t>KVK-059</t>
  </si>
  <si>
    <t>KVK-063</t>
  </si>
  <si>
    <t>KVK-073</t>
  </si>
  <si>
    <t>KVK-077</t>
  </si>
  <si>
    <t>KVK-078</t>
  </si>
  <si>
    <t>KVK-094</t>
  </si>
  <si>
    <t>KVK-099</t>
  </si>
  <si>
    <t>KVK-103</t>
  </si>
  <si>
    <t>KVK-107</t>
  </si>
  <si>
    <t>KVK-109</t>
  </si>
  <si>
    <t>KVK-110</t>
  </si>
  <si>
    <t>KVK-118</t>
  </si>
  <si>
    <t>KVK-133</t>
  </si>
  <si>
    <t>KVK-134</t>
  </si>
  <si>
    <t>KVK-145</t>
  </si>
  <si>
    <t>KVK-147</t>
  </si>
  <si>
    <t>b.d.</t>
  </si>
  <si>
    <t>KVK-159</t>
  </si>
  <si>
    <t>KVK-165</t>
  </si>
  <si>
    <t>KVK-167</t>
  </si>
  <si>
    <t>Hyaloclastite</t>
  </si>
  <si>
    <t>KVK-168</t>
  </si>
  <si>
    <t>KVK-169</t>
  </si>
  <si>
    <t>KVK-170</t>
  </si>
  <si>
    <t>KVK-171</t>
  </si>
  <si>
    <t>KVK-173</t>
  </si>
  <si>
    <t>KVK-174</t>
  </si>
  <si>
    <t>KVK-175</t>
  </si>
  <si>
    <t>KVK-176</t>
  </si>
  <si>
    <t>KVK-177</t>
  </si>
  <si>
    <t>KVK-178</t>
  </si>
  <si>
    <t>KVK-179</t>
  </si>
  <si>
    <t>KVK-180</t>
  </si>
  <si>
    <t>KVK-181</t>
  </si>
  <si>
    <t>KVK-182</t>
  </si>
  <si>
    <t>KVK-183</t>
  </si>
  <si>
    <t>KVK-186</t>
  </si>
  <si>
    <t>KVK-187</t>
  </si>
  <si>
    <t>KVK-190</t>
  </si>
  <si>
    <t>KVK-191</t>
  </si>
  <si>
    <t>KVK-193</t>
  </si>
  <si>
    <t>KVK-204</t>
  </si>
  <si>
    <t>KVK-206</t>
  </si>
  <si>
    <t>KVK-207</t>
  </si>
  <si>
    <t>KVK-208</t>
  </si>
  <si>
    <t>Scoria</t>
  </si>
  <si>
    <t>KVK-209</t>
  </si>
  <si>
    <t>KVK-212</t>
  </si>
  <si>
    <t>KVK-217</t>
  </si>
  <si>
    <t>KVK-219</t>
  </si>
  <si>
    <t>KVK-221</t>
  </si>
  <si>
    <t>NAL-353</t>
  </si>
  <si>
    <t>NAL-355</t>
  </si>
  <si>
    <t>NAL-358</t>
  </si>
  <si>
    <t>NAL-455</t>
  </si>
  <si>
    <t>Melt inclusions</t>
  </si>
  <si>
    <t>KVK-214-O1-MI1</t>
  </si>
  <si>
    <t>Melt inclusion</t>
  </si>
  <si>
    <t>PEC-corrected</t>
  </si>
  <si>
    <t>KVK-214-O1-MI2</t>
  </si>
  <si>
    <t>KVK-214-O1-MI3</t>
  </si>
  <si>
    <t>KVK-214-O1-MI4</t>
  </si>
  <si>
    <t>Raw</t>
  </si>
  <si>
    <t>KVK-214-O2-MI1</t>
  </si>
  <si>
    <t>KVK-214-O3-MI1</t>
  </si>
  <si>
    <t>KVK-214-O4-MI1</t>
  </si>
  <si>
    <t>KVK-214-O5-MI1</t>
  </si>
  <si>
    <t>KVK-214-O6-MI1</t>
  </si>
  <si>
    <t>KVK-214-O6-MI2</t>
  </si>
  <si>
    <t>KVK-220-O1-MI1-pt1</t>
  </si>
  <si>
    <t>KVK-222-O1-MI1-pt1</t>
  </si>
  <si>
    <t>KVK-222-O2-MI1-pt1</t>
  </si>
  <si>
    <t>NAL-356-O1-MI1-sp</t>
  </si>
  <si>
    <t>NAL-356-O2-MI1</t>
  </si>
  <si>
    <t>NAL-356-O3-MI1</t>
  </si>
  <si>
    <t>NAL-356-O4-MI1</t>
  </si>
  <si>
    <t>NAL-356-O5-MI1</t>
  </si>
  <si>
    <t>NAL-455-O1-MI1</t>
  </si>
  <si>
    <t>Double exposed</t>
  </si>
  <si>
    <t>PEC</t>
  </si>
  <si>
    <t>Yes</t>
  </si>
  <si>
    <t>No</t>
  </si>
  <si>
    <t>FTIR parameters</t>
  </si>
  <si>
    <t>PEC-corrected MI data</t>
  </si>
  <si>
    <t>KVK214-O1-MI1</t>
  </si>
  <si>
    <t>Olivine</t>
  </si>
  <si>
    <t>KVK214-O1-MI2</t>
  </si>
  <si>
    <t>KVK214-O1-MI3</t>
  </si>
  <si>
    <t>KVK214-O1-MI4</t>
  </si>
  <si>
    <t>KVK214-O2-M1</t>
  </si>
  <si>
    <t>KVK214-O3-M1</t>
  </si>
  <si>
    <t>KVK214-O4-MI1</t>
  </si>
  <si>
    <t>KVK214-O5-MI1</t>
  </si>
  <si>
    <t>KVK214-O6-MI1</t>
  </si>
  <si>
    <t>KVK214-O6-MI2</t>
  </si>
  <si>
    <t>Spinel</t>
  </si>
  <si>
    <t>KVK-220-O1-MI1</t>
  </si>
  <si>
    <t>KVK-222-O1-MI1</t>
  </si>
  <si>
    <t>KVK-222-O2-MI1</t>
  </si>
  <si>
    <t>Host mineral</t>
  </si>
  <si>
    <t>Sample ID</t>
  </si>
  <si>
    <t>Fo# (host)</t>
  </si>
  <si>
    <t>S (ppm)</t>
  </si>
  <si>
    <t>Cl (ppm)</t>
  </si>
  <si>
    <t>n (EPMA)</t>
  </si>
  <si>
    <t>Raw data</t>
  </si>
  <si>
    <r>
      <t>A (CO</t>
    </r>
    <r>
      <rPr>
        <vertAlign val="subscript"/>
        <sz val="10"/>
        <color rgb="FF000000"/>
        <rFont val="Times New Roman"/>
        <family val="1"/>
      </rPr>
      <t>3</t>
    </r>
    <r>
      <rPr>
        <vertAlign val="superscript"/>
        <sz val="10"/>
        <color rgb="FF000000"/>
        <rFont val="Times New Roman"/>
        <family val="1"/>
      </rPr>
      <t xml:space="preserve">2- </t>
    </r>
    <r>
      <rPr>
        <sz val="10"/>
        <color rgb="FF000000"/>
        <rFont val="Times New Roman"/>
        <family val="1"/>
      </rPr>
      <t>1430cm</t>
    </r>
    <r>
      <rPr>
        <vertAlign val="superscript"/>
        <sz val="10"/>
        <color rgb="FF000000"/>
        <rFont val="Times New Roman"/>
        <family val="1"/>
      </rPr>
      <t>-1</t>
    </r>
    <r>
      <rPr>
        <sz val="10"/>
        <color rgb="FF000000"/>
        <rFont val="Times New Roman"/>
        <family val="1"/>
      </rPr>
      <t>)</t>
    </r>
  </si>
  <si>
    <r>
      <t>ε (H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O)</t>
    </r>
  </si>
  <si>
    <r>
      <t>ε (CO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)</t>
    </r>
  </si>
  <si>
    <r>
      <t>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 (wt.%)</t>
    </r>
  </si>
  <si>
    <r>
      <t>CO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 (ppm)</t>
    </r>
  </si>
  <si>
    <r>
      <t>A (H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O)</t>
    </r>
  </si>
  <si>
    <t>Matrix glasses</t>
  </si>
  <si>
    <r>
      <t>B [ppm]</t>
    </r>
    <r>
      <rPr>
        <vertAlign val="superscript"/>
        <sz val="10"/>
        <color rgb="FF000000"/>
        <rFont val="Times New Roman"/>
        <family val="1"/>
      </rPr>
      <t>b</t>
    </r>
  </si>
  <si>
    <r>
      <t>H2O [wt%]</t>
    </r>
    <r>
      <rPr>
        <vertAlign val="superscript"/>
        <sz val="10"/>
        <color rgb="FF000000"/>
        <rFont val="Times New Roman"/>
        <family val="1"/>
      </rPr>
      <t>a</t>
    </r>
  </si>
  <si>
    <r>
      <t>CO2 [ppm]</t>
    </r>
    <r>
      <rPr>
        <vertAlign val="superscript"/>
        <sz val="10"/>
        <color rgb="FF000000"/>
        <rFont val="Times New Roman"/>
        <family val="1"/>
      </rPr>
      <t>a</t>
    </r>
  </si>
  <si>
    <r>
      <t>S [ppm]</t>
    </r>
    <r>
      <rPr>
        <vertAlign val="superscript"/>
        <sz val="10"/>
        <color rgb="FF000000"/>
        <rFont val="Times New Roman"/>
        <family val="1"/>
      </rPr>
      <t>c</t>
    </r>
  </si>
  <si>
    <r>
      <t>Cl [ppm]</t>
    </r>
    <r>
      <rPr>
        <vertAlign val="superscript"/>
        <sz val="10"/>
        <color rgb="FF000000"/>
        <rFont val="Times New Roman"/>
        <family val="1"/>
      </rPr>
      <t>c</t>
    </r>
  </si>
  <si>
    <t>FTIR analyses</t>
  </si>
  <si>
    <t>EPMA data</t>
  </si>
  <si>
    <r>
      <rPr>
        <b/>
        <sz val="12"/>
        <rFont val="Times New Roman"/>
        <family val="1"/>
      </rPr>
      <t>Table S1</t>
    </r>
    <r>
      <rPr>
        <sz val="12"/>
        <rFont val="Times New Roman"/>
        <family val="1"/>
      </rPr>
      <t>: Volatile concentrations in glasses and melt inclusions</t>
    </r>
  </si>
  <si>
    <t>B concentrations were analyzed by secondary ion mass spectrometry (SIMS) by Marshall et al. (2021)</t>
  </si>
  <si>
    <t>MgO (wt.%)</t>
  </si>
  <si>
    <t>K2O (wt.%)</t>
  </si>
  <si>
    <r>
      <t>H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O/Ce</t>
    </r>
  </si>
  <si>
    <r>
      <t>S [ppm]</t>
    </r>
    <r>
      <rPr>
        <vertAlign val="superscript"/>
        <sz val="10"/>
        <color rgb="FF000000"/>
        <rFont val="Times New Roman"/>
        <family val="1"/>
      </rPr>
      <t>b</t>
    </r>
  </si>
  <si>
    <r>
      <t>Cl [ppm]</t>
    </r>
    <r>
      <rPr>
        <vertAlign val="superscript"/>
        <sz val="10"/>
        <color rgb="FF000000"/>
        <rFont val="Times New Roman"/>
        <family val="1"/>
      </rPr>
      <t>b</t>
    </r>
  </si>
  <si>
    <t>EPMA analyses. Average values of 6-11 spot analyses are reported, with 1σ &lt; ±6% for S and &lt; ±10% for Cl.</t>
  </si>
  <si>
    <r>
      <t>δD [‰]</t>
    </r>
    <r>
      <rPr>
        <vertAlign val="superscript"/>
        <sz val="10"/>
        <color rgb="FF000000"/>
        <rFont val="Times New Roman"/>
        <family val="1"/>
      </rPr>
      <t>c</t>
    </r>
  </si>
  <si>
    <t>Reported values and 1σ errors represent averages and standard deviations of IRMS 2-4 analyses.</t>
  </si>
  <si>
    <r>
      <t>δ</t>
    </r>
    <r>
      <rPr>
        <vertAlign val="superscript"/>
        <sz val="10"/>
        <color rgb="FF000000"/>
        <rFont val="Times New Roman"/>
        <family val="1"/>
      </rPr>
      <t>11</t>
    </r>
    <r>
      <rPr>
        <sz val="10"/>
        <color indexed="8"/>
        <rFont val="Times New Roman"/>
        <family val="1"/>
      </rPr>
      <t>B [‰]</t>
    </r>
    <r>
      <rPr>
        <vertAlign val="superscript"/>
        <sz val="10"/>
        <color rgb="FF000000"/>
        <rFont val="Times New Roman"/>
        <family val="1"/>
      </rPr>
      <t>d</t>
    </r>
  </si>
  <si>
    <r>
      <t>δ</t>
    </r>
    <r>
      <rPr>
        <vertAlign val="superscript"/>
        <sz val="10"/>
        <color rgb="FF000000"/>
        <rFont val="Times New Roman"/>
        <family val="1"/>
      </rPr>
      <t>18</t>
    </r>
    <r>
      <rPr>
        <sz val="10"/>
        <color indexed="8"/>
        <rFont val="Times New Roman"/>
        <family val="1"/>
      </rPr>
      <t>O</t>
    </r>
    <r>
      <rPr>
        <vertAlign val="superscript"/>
        <sz val="10"/>
        <color rgb="FF000000"/>
        <rFont val="Times New Roman"/>
        <family val="1"/>
      </rPr>
      <t>d</t>
    </r>
  </si>
  <si>
    <r>
      <t>δ</t>
    </r>
    <r>
      <rPr>
        <vertAlign val="superscript"/>
        <sz val="10"/>
        <color theme="1"/>
        <rFont val="Times New Roman"/>
        <family val="1"/>
      </rPr>
      <t>34</t>
    </r>
    <r>
      <rPr>
        <sz val="10"/>
        <color theme="1"/>
        <rFont val="Times New Roman"/>
        <family val="1"/>
      </rPr>
      <t>S</t>
    </r>
    <r>
      <rPr>
        <vertAlign val="subscript"/>
        <sz val="10"/>
        <color theme="1"/>
        <rFont val="Times New Roman"/>
        <family val="1"/>
      </rPr>
      <t>V-CDT</t>
    </r>
    <r>
      <rPr>
        <sz val="10"/>
        <color theme="1"/>
        <rFont val="Times New Roman"/>
        <family val="1"/>
      </rPr>
      <t xml:space="preserve"> [‰]</t>
    </r>
    <r>
      <rPr>
        <vertAlign val="superscript"/>
        <sz val="10"/>
        <color theme="1"/>
        <rFont val="Times New Roman"/>
        <family val="1"/>
      </rPr>
      <t>e</t>
    </r>
  </si>
  <si>
    <t>Analysis #</t>
  </si>
  <si>
    <t>Glass flake</t>
  </si>
  <si>
    <t>Aperture</t>
  </si>
  <si>
    <t>A</t>
  </si>
  <si>
    <t>B</t>
  </si>
  <si>
    <t>stdev</t>
  </si>
  <si>
    <t>C</t>
  </si>
  <si>
    <t>average</t>
  </si>
  <si>
    <t>H2O (wt.%)</t>
  </si>
  <si>
    <t>Thickness (μm)</t>
  </si>
  <si>
    <t>Thin part of flake</t>
  </si>
  <si>
    <t>Notes</t>
  </si>
  <si>
    <t>Anomalous peak</t>
  </si>
  <si>
    <r>
      <t>FTIR analyses.Reported values and 1σ errors represent averages and standard deviations of 1-4 measurements. CO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 was at or below detection limit (~20 ppm) for all samples.</t>
    </r>
  </si>
  <si>
    <t>Treatment</t>
  </si>
  <si>
    <t>HF</t>
  </si>
  <si>
    <t>Session</t>
  </si>
  <si>
    <t>duplicate</t>
  </si>
  <si>
    <t>1a</t>
  </si>
  <si>
    <t>1b</t>
  </si>
  <si>
    <t>1c</t>
  </si>
  <si>
    <t/>
  </si>
  <si>
    <t>δD</t>
  </si>
  <si>
    <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 (wt.%, TC/EA)</t>
    </r>
  </si>
  <si>
    <r>
      <rPr>
        <b/>
        <sz val="12"/>
        <rFont val="Times New Roman"/>
        <family val="1"/>
      </rPr>
      <t>Table S2</t>
    </r>
    <r>
      <rPr>
        <sz val="12"/>
        <rFont val="Times New Roman"/>
        <family val="1"/>
      </rPr>
      <t>: Melt inclusions data and post-entrapment crystallization correction</t>
    </r>
  </si>
  <si>
    <t>1 SEM</t>
  </si>
  <si>
    <r>
      <t>Detailed sample information and full background dataset  are reported in  Ranta et al. (20xx, 2021). δ</t>
    </r>
    <r>
      <rPr>
        <vertAlign val="superscript"/>
        <sz val="10"/>
        <color rgb="FF000000"/>
        <rFont val="Times New Roman"/>
        <family val="1"/>
      </rPr>
      <t>18</t>
    </r>
    <r>
      <rPr>
        <sz val="10"/>
        <color indexed="8"/>
        <rFont val="Times New Roman"/>
        <family val="1"/>
      </rPr>
      <t xml:space="preserve">O and 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indexed="8"/>
        <rFont val="Times New Roman"/>
        <family val="1"/>
      </rPr>
      <t>He/</t>
    </r>
    <r>
      <rPr>
        <vertAlign val="superscript"/>
        <sz val="10"/>
        <color rgb="FF000000"/>
        <rFont val="Times New Roman"/>
        <family val="1"/>
      </rPr>
      <t>4</t>
    </r>
    <r>
      <rPr>
        <sz val="10"/>
        <color indexed="8"/>
        <rFont val="Times New Roman"/>
        <family val="1"/>
      </rPr>
      <t xml:space="preserve">He data for NAL-356 and KVK-169 from Macpherson et al. (2005). </t>
    </r>
    <r>
      <rPr>
        <vertAlign val="superscript"/>
        <sz val="10"/>
        <color rgb="FF000000"/>
        <rFont val="Times New Roman"/>
        <family val="1"/>
      </rPr>
      <t>3</t>
    </r>
    <r>
      <rPr>
        <sz val="10"/>
        <color indexed="8"/>
        <rFont val="Times New Roman"/>
        <family val="1"/>
      </rPr>
      <t>He/</t>
    </r>
    <r>
      <rPr>
        <vertAlign val="superscript"/>
        <sz val="10"/>
        <color rgb="FF000000"/>
        <rFont val="Times New Roman"/>
        <family val="1"/>
      </rPr>
      <t>4</t>
    </r>
    <r>
      <rPr>
        <sz val="10"/>
        <color indexed="8"/>
        <rFont val="Times New Roman"/>
        <family val="1"/>
      </rPr>
      <t>He data for NAL-585 from Füri et al. (2010). H2O concentration data for NAL-585, KVK-147 and KVK-169 is from SIMS.</t>
    </r>
  </si>
  <si>
    <r>
      <rPr>
        <b/>
        <sz val="12"/>
        <color theme="1"/>
        <rFont val="Times New Roman"/>
        <family val="1"/>
      </rPr>
      <t>Τable 1</t>
    </r>
    <r>
      <rPr>
        <sz val="12"/>
        <color theme="1"/>
        <rFont val="Times New Roman"/>
        <family val="1"/>
      </rPr>
      <t>: Main data table</t>
    </r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</si>
  <si>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>: δD ΙRMS log</t>
    </r>
  </si>
  <si>
    <t>KVK169 (Box 119)</t>
  </si>
  <si>
    <t>Iceland DMM</t>
  </si>
  <si>
    <t>NA</t>
  </si>
  <si>
    <r>
      <t>-0.1</t>
    </r>
    <r>
      <rPr>
        <vertAlign val="superscript"/>
        <sz val="10"/>
        <rFont val="Times New Roman"/>
        <family val="1"/>
      </rPr>
      <t>f</t>
    </r>
  </si>
  <si>
    <r>
      <t>Average of two duplicate measurements that yielded δ</t>
    </r>
    <r>
      <rPr>
        <vertAlign val="superscript"/>
        <sz val="10"/>
        <color theme="1"/>
        <rFont val="Times New Roman"/>
        <family val="1"/>
      </rPr>
      <t>37</t>
    </r>
    <r>
      <rPr>
        <sz val="10"/>
        <color theme="1"/>
        <rFont val="Times New Roman"/>
        <family val="1"/>
      </rPr>
      <t>Cl values of -0.3 and +0.1 ‰</t>
    </r>
  </si>
  <si>
    <t>Ranta et al. (2021)</t>
  </si>
  <si>
    <t>Marshall et al. (2022)</t>
  </si>
  <si>
    <r>
      <t>d (μm)</t>
    </r>
    <r>
      <rPr>
        <vertAlign val="superscript"/>
        <sz val="10"/>
        <color rgb="FF000000"/>
        <rFont val="Times New Roman"/>
        <family val="1"/>
      </rPr>
      <t>a</t>
    </r>
  </si>
  <si>
    <t>The diameter of MIs that were not exposed on both sides were estimated using a universal microscope stage</t>
  </si>
  <si>
    <r>
      <t>-90</t>
    </r>
    <r>
      <rPr>
        <vertAlign val="superscript"/>
        <sz val="10"/>
        <color theme="1"/>
        <rFont val="Times New Roman'"/>
      </rPr>
      <t>a</t>
    </r>
  </si>
  <si>
    <t>Average North Atlantic D-MORB from Dixon et al. (2017)</t>
  </si>
  <si>
    <r>
      <t>-90</t>
    </r>
    <r>
      <rPr>
        <vertAlign val="superscript"/>
        <sz val="10"/>
        <color theme="1"/>
        <rFont val="Times New Roman'"/>
      </rPr>
      <t>b</t>
    </r>
  </si>
  <si>
    <t>Approximated from Icelandic subglacial glasses (Matthews et al. in prep).</t>
  </si>
  <si>
    <r>
      <t>-40</t>
    </r>
    <r>
      <rPr>
        <vertAlign val="superscript"/>
        <sz val="10"/>
        <color theme="1"/>
        <rFont val="Times New Roman'"/>
      </rPr>
      <t>c</t>
    </r>
  </si>
  <si>
    <t>Estimated end-member composition (this study)</t>
  </si>
  <si>
    <r>
      <t>0</t>
    </r>
    <r>
      <rPr>
        <vertAlign val="superscript"/>
        <sz val="10"/>
        <color theme="1"/>
        <rFont val="Times New Roman'"/>
      </rPr>
      <t>c</t>
    </r>
  </si>
  <si>
    <r>
      <t>-7</t>
    </r>
    <r>
      <rPr>
        <vertAlign val="superscript"/>
        <sz val="10"/>
        <color theme="1"/>
        <rFont val="Times New Roman'"/>
      </rPr>
      <t>d</t>
    </r>
  </si>
  <si>
    <r>
      <t>DMM and Plume 1 are identical to the estimate of δ</t>
    </r>
    <r>
      <rPr>
        <vertAlign val="superscript"/>
        <sz val="10"/>
        <color theme="1"/>
        <rFont val="Times New Roman"/>
        <family val="1"/>
      </rPr>
      <t>11</t>
    </r>
    <r>
      <rPr>
        <sz val="10"/>
        <color theme="1"/>
        <rFont val="Times New Roman"/>
        <family val="1"/>
      </rPr>
      <t>B = -7 of Marschall et al. (2017), whereas Plume 2 is slightly more positive (Marshall et al. 2022)</t>
    </r>
  </si>
  <si>
    <r>
      <t>-5</t>
    </r>
    <r>
      <rPr>
        <vertAlign val="superscript"/>
        <sz val="10"/>
        <color theme="1"/>
        <rFont val="Times New Roman'"/>
      </rPr>
      <t>d</t>
    </r>
  </si>
  <si>
    <t>S isotopic composition of the EMW component is chosen to match the lowest S isotope compositions of the Iceland glasses (Ranta et al. 2021b)</t>
  </si>
  <si>
    <r>
      <t>A chondritic S isotopic composition is assumed for the Plume 1 component based on the convergence of high-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He/</t>
    </r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He samples toward chondritic signatures (Ranta et al. 2021b)</t>
    </r>
  </si>
  <si>
    <r>
      <t>-0.1</t>
    </r>
    <r>
      <rPr>
        <vertAlign val="superscript"/>
        <sz val="10"/>
        <color theme="1"/>
        <rFont val="Times New Roman'"/>
      </rPr>
      <t>i</t>
    </r>
  </si>
  <si>
    <t>Sharp et al. (2013)</t>
  </si>
  <si>
    <r>
      <t>0.2</t>
    </r>
    <r>
      <rPr>
        <vertAlign val="superscript"/>
        <sz val="10"/>
        <color theme="1"/>
        <rFont val="Times New Roman'"/>
      </rPr>
      <t>j</t>
    </r>
  </si>
  <si>
    <t>Average of ERZ samples in Halldórsson et al. (2016)</t>
  </si>
  <si>
    <r>
      <t>0.6</t>
    </r>
    <r>
      <rPr>
        <vertAlign val="superscript"/>
        <sz val="10"/>
        <color theme="1"/>
        <rFont val="Times New Roman'"/>
      </rPr>
      <t>k</t>
    </r>
  </si>
  <si>
    <t>Average of SIVZ basalts in Halldórsson et al. (2016) and Ranta et al. (2021b)</t>
  </si>
  <si>
    <r>
      <t>0</t>
    </r>
    <r>
      <rPr>
        <vertAlign val="superscript"/>
        <sz val="10"/>
        <color theme="1"/>
        <rFont val="Times New Roman'"/>
      </rPr>
      <t>l</t>
    </r>
  </si>
  <si>
    <t>Average of Kverkfjöll (this study)</t>
  </si>
  <si>
    <t>m</t>
  </si>
  <si>
    <t>n</t>
  </si>
  <si>
    <t>Ranta et al. (2021b)</t>
  </si>
  <si>
    <r>
      <t>8</t>
    </r>
    <r>
      <rPr>
        <vertAlign val="superscript"/>
        <sz val="10"/>
        <color theme="1"/>
        <rFont val="Times New Roman'"/>
      </rPr>
      <t>m</t>
    </r>
  </si>
  <si>
    <r>
      <t>34</t>
    </r>
    <r>
      <rPr>
        <vertAlign val="superscript"/>
        <sz val="10"/>
        <color theme="1"/>
        <rFont val="Times New Roman'"/>
      </rPr>
      <t>n</t>
    </r>
  </si>
  <si>
    <r>
      <t>25</t>
    </r>
    <r>
      <rPr>
        <vertAlign val="superscript"/>
        <sz val="10"/>
        <color theme="1"/>
        <rFont val="Times New Roman'"/>
      </rPr>
      <t>o</t>
    </r>
  </si>
  <si>
    <t>o</t>
  </si>
  <si>
    <t>DMM value of Graham (2002)</t>
  </si>
  <si>
    <t>NA: not available</t>
  </si>
  <si>
    <r>
      <t>-125</t>
    </r>
    <r>
      <rPr>
        <vertAlign val="superscript"/>
        <sz val="10"/>
        <color theme="1"/>
        <rFont val="Times New Roman'"/>
      </rPr>
      <t>b</t>
    </r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</si>
  <si>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>: FTIR log for glas analyses</t>
    </r>
  </si>
  <si>
    <r>
      <rPr>
        <b/>
        <sz val="12"/>
        <color theme="1"/>
        <rFont val="Times New Roman"/>
        <family val="1"/>
      </rPr>
      <t>Table S5</t>
    </r>
    <r>
      <rPr>
        <sz val="12"/>
        <color theme="1"/>
        <rFont val="Times New Roman"/>
        <family val="1"/>
      </rPr>
      <t>. Icelandic mantle endmember volatile isotope compositions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</si>
</sst>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"/>
  </numFmts>
  <fonts count="24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'"/>
    </font>
    <font>
      <vertAlign val="superscript"/>
      <sz val="10"/>
      <color theme="1"/>
      <name val="Times New Roman'"/>
    </font>
    <font>
      <sz val="10"/>
      <color rgb="FF000000"/>
      <name val="Times New Roman"/>
      <family val="1"/>
    </font>
    <font>
      <vertAlign val="subscript"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</font>
    <font>
      <i/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2" borderId="0" applyNumberFormat="0" applyBorder="0" applyAlignment="0" applyProtection="0"/>
  </cellStyleXfs>
  <cellXfs count="1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5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165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" fillId="0" borderId="2" xfId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16" fillId="0" borderId="1" xfId="0" applyFont="1" applyBorder="1"/>
    <xf numFmtId="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/>
    <xf numFmtId="0" fontId="15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17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0" borderId="0" xfId="0" applyBorder="1"/>
    <xf numFmtId="2" fontId="1" fillId="0" borderId="1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164" fontId="13" fillId="0" borderId="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22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165" fontId="13" fillId="0" borderId="0" xfId="0" applyNumberFormat="1" applyFont="1" applyFill="1" applyAlignment="1">
      <alignment horizontal="center"/>
    </xf>
    <xf numFmtId="0" fontId="0" fillId="0" borderId="0" xfId="0" quotePrefix="1"/>
    <xf numFmtId="0" fontId="22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3" fillId="0" borderId="0" xfId="0" applyNumberFormat="1" applyFont="1" applyAlignment="1">
      <alignment horizontal="center"/>
    </xf>
    <xf numFmtId="1" fontId="13" fillId="0" borderId="0" xfId="0" applyNumberFormat="1" applyFont="1" applyFill="1" applyAlignment="1">
      <alignment horizontal="center"/>
    </xf>
    <xf numFmtId="49" fontId="13" fillId="0" borderId="0" xfId="0" quotePrefix="1" applyNumberFormat="1" applyFont="1" applyAlignment="1">
      <alignment horizontal="center"/>
    </xf>
    <xf numFmtId="1" fontId="0" fillId="0" borderId="0" xfId="0" applyNumberFormat="1" applyBorder="1"/>
    <xf numFmtId="166" fontId="5" fillId="0" borderId="0" xfId="0" applyNumberFormat="1" applyFont="1" applyBorder="1"/>
    <xf numFmtId="165" fontId="13" fillId="0" borderId="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5" fontId="3" fillId="0" borderId="0" xfId="0" applyNumberFormat="1" applyFont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8" fillId="0" borderId="1" xfId="0" applyFont="1" applyBorder="1"/>
    <xf numFmtId="0" fontId="1" fillId="0" borderId="0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</cellXfs>
  <cellStyles count="2">
    <cellStyle name="20% - Accent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E8ADB-91C5-E24E-9773-38BC8E5BF9C4}">
  <dimension ref="A1:Y45"/>
  <sheetViews>
    <sheetView tabSelected="1" workbookViewId="0"/>
  </sheetViews>
  <sheetFormatPr baseColWidth="10" defaultRowHeight="16"/>
  <cols>
    <col min="1" max="1" width="17.5" customWidth="1"/>
    <col min="3" max="3" width="10.5" customWidth="1"/>
    <col min="4" max="4" width="10" customWidth="1"/>
    <col min="5" max="5" width="6.1640625" customWidth="1"/>
    <col min="6" max="6" width="8" customWidth="1"/>
    <col min="7" max="7" width="5.83203125" customWidth="1"/>
    <col min="8" max="8" width="9" customWidth="1"/>
    <col min="9" max="9" width="5.83203125" customWidth="1"/>
    <col min="10" max="10" width="6.5" customWidth="1"/>
    <col min="11" max="11" width="7.6640625" customWidth="1"/>
    <col min="12" max="12" width="8.83203125" customWidth="1"/>
    <col min="13" max="13" width="5.6640625" customWidth="1"/>
    <col min="14" max="14" width="9.5" customWidth="1"/>
    <col min="15" max="15" width="8" customWidth="1"/>
    <col min="16" max="16" width="7.6640625" customWidth="1"/>
    <col min="17" max="17" width="6" customWidth="1"/>
    <col min="18" max="18" width="12.5" customWidth="1"/>
    <col min="19" max="19" width="6.6640625" customWidth="1"/>
    <col min="20" max="20" width="10.5" customWidth="1"/>
    <col min="21" max="21" width="8" customWidth="1"/>
    <col min="22" max="22" width="7.1640625" customWidth="1"/>
    <col min="23" max="23" width="6.1640625" customWidth="1"/>
    <col min="24" max="24" width="12.1640625" customWidth="1"/>
    <col min="25" max="25" width="5.5" customWidth="1"/>
    <col min="26" max="26" width="5" customWidth="1"/>
  </cols>
  <sheetData>
    <row r="1" spans="1:25">
      <c r="A1" s="17" t="s">
        <v>226</v>
      </c>
    </row>
    <row r="2" spans="1:25" ht="17">
      <c r="A2" s="18" t="s">
        <v>36</v>
      </c>
      <c r="B2" s="63" t="s">
        <v>188</v>
      </c>
      <c r="C2" s="63" t="s">
        <v>189</v>
      </c>
      <c r="D2" s="16" t="s">
        <v>180</v>
      </c>
      <c r="E2" s="35" t="s">
        <v>37</v>
      </c>
      <c r="F2" s="35" t="s">
        <v>191</v>
      </c>
      <c r="G2" s="35" t="s">
        <v>37</v>
      </c>
      <c r="H2" s="35" t="s">
        <v>192</v>
      </c>
      <c r="I2" s="35" t="s">
        <v>37</v>
      </c>
      <c r="J2" s="35" t="s">
        <v>30</v>
      </c>
      <c r="K2" s="35" t="s">
        <v>190</v>
      </c>
      <c r="L2" s="19" t="s">
        <v>194</v>
      </c>
      <c r="M2" s="20" t="s">
        <v>37</v>
      </c>
      <c r="N2" s="20" t="s">
        <v>196</v>
      </c>
      <c r="O2" s="20" t="s">
        <v>224</v>
      </c>
      <c r="P2" s="20" t="s">
        <v>197</v>
      </c>
      <c r="Q2" s="20" t="s">
        <v>37</v>
      </c>
      <c r="R2" s="2" t="s">
        <v>198</v>
      </c>
      <c r="S2" s="2" t="s">
        <v>38</v>
      </c>
      <c r="T2" s="3" t="s">
        <v>39</v>
      </c>
      <c r="U2" s="2" t="s">
        <v>37</v>
      </c>
      <c r="V2" s="20" t="s">
        <v>40</v>
      </c>
      <c r="W2" s="20" t="s">
        <v>37</v>
      </c>
      <c r="X2" s="26" t="s">
        <v>54</v>
      </c>
      <c r="Y2" s="26" t="s">
        <v>37</v>
      </c>
    </row>
    <row r="3" spans="1:25">
      <c r="A3" s="21" t="s">
        <v>41</v>
      </c>
      <c r="B3" s="28">
        <v>5.2083000000000004</v>
      </c>
      <c r="C3" s="28">
        <v>0.60329999999999995</v>
      </c>
      <c r="D3" s="39">
        <v>0.56379999999999997</v>
      </c>
      <c r="E3" s="39">
        <v>0.06</v>
      </c>
      <c r="F3" s="37">
        <v>800</v>
      </c>
      <c r="G3" s="37">
        <v>39</v>
      </c>
      <c r="H3" s="37">
        <v>345</v>
      </c>
      <c r="I3" s="37">
        <v>16</v>
      </c>
      <c r="J3" s="72">
        <v>6.8885611200000002E-2</v>
      </c>
      <c r="K3" s="73">
        <v>148.33837312</v>
      </c>
      <c r="L3" s="22">
        <v>-61.510516484699949</v>
      </c>
      <c r="M3" s="22">
        <v>4.4734779645664666</v>
      </c>
      <c r="N3" s="23">
        <v>-3.9</v>
      </c>
      <c r="O3" s="23">
        <v>0.4</v>
      </c>
      <c r="P3" s="23">
        <v>3.96</v>
      </c>
      <c r="Q3" s="23">
        <v>7.0000000000000007E-2</v>
      </c>
      <c r="R3" s="24">
        <v>-1.227315801776</v>
      </c>
      <c r="S3" s="23">
        <v>0.12</v>
      </c>
      <c r="T3" s="25">
        <v>-1.8721291655634624E-2</v>
      </c>
      <c r="U3" s="25">
        <v>1.7999999999999999E-2</v>
      </c>
      <c r="V3" s="23">
        <v>0.2</v>
      </c>
      <c r="W3" s="23">
        <v>0.2</v>
      </c>
      <c r="X3" s="27"/>
      <c r="Y3" s="27"/>
    </row>
    <row r="4" spans="1:25">
      <c r="A4" s="21" t="s">
        <v>42</v>
      </c>
      <c r="B4" s="28">
        <v>5.4832999999999998</v>
      </c>
      <c r="C4" s="28">
        <v>0.5736</v>
      </c>
      <c r="D4" s="39">
        <v>0.54749999999999999</v>
      </c>
      <c r="E4" s="39">
        <v>0.03</v>
      </c>
      <c r="F4" s="37">
        <v>814</v>
      </c>
      <c r="G4" s="37">
        <v>38</v>
      </c>
      <c r="H4" s="37">
        <v>320</v>
      </c>
      <c r="I4" s="37">
        <v>13</v>
      </c>
      <c r="J4" s="72">
        <v>6.7202214100000005E-2</v>
      </c>
      <c r="K4" s="73">
        <v>157.98938335</v>
      </c>
      <c r="L4" s="22">
        <v>-59.952682428087456</v>
      </c>
      <c r="M4" s="22">
        <v>5.3928433153037076</v>
      </c>
      <c r="N4" s="23">
        <v>-1.8</v>
      </c>
      <c r="O4" s="23">
        <v>0.3</v>
      </c>
      <c r="P4" s="23">
        <v>3.93</v>
      </c>
      <c r="Q4" s="23">
        <v>7.0000000000000007E-2</v>
      </c>
      <c r="R4" s="24">
        <v>-1.7590187380275</v>
      </c>
      <c r="S4" s="23">
        <v>0.12</v>
      </c>
      <c r="T4" s="25">
        <v>-1.4874911588154387E-3</v>
      </c>
      <c r="U4" s="25">
        <v>5.0000000000000001E-3</v>
      </c>
      <c r="V4" s="23">
        <v>0</v>
      </c>
      <c r="W4" s="23">
        <v>0.2</v>
      </c>
      <c r="X4" s="27"/>
      <c r="Y4" s="27"/>
    </row>
    <row r="5" spans="1:25">
      <c r="A5" s="21" t="s">
        <v>43</v>
      </c>
      <c r="B5" s="28">
        <v>5.2949999999999999</v>
      </c>
      <c r="C5" s="28">
        <v>0.55069999999999997</v>
      </c>
      <c r="D5" s="64"/>
      <c r="E5" s="64"/>
      <c r="F5" s="37">
        <v>1395</v>
      </c>
      <c r="G5" s="37">
        <v>42</v>
      </c>
      <c r="H5" s="37">
        <v>304</v>
      </c>
      <c r="I5" s="37">
        <v>32</v>
      </c>
      <c r="J5" s="72">
        <v>6.6496877699999998E-2</v>
      </c>
      <c r="K5" s="64"/>
      <c r="L5" s="22">
        <v>-50.727918395739763</v>
      </c>
      <c r="M5" s="22">
        <v>1.100022329095399</v>
      </c>
      <c r="N5" s="23">
        <v>-2.2999999999999998</v>
      </c>
      <c r="O5" s="23">
        <v>0.3</v>
      </c>
      <c r="P5" s="23">
        <v>3.82</v>
      </c>
      <c r="Q5" s="23">
        <v>7.0000000000000007E-2</v>
      </c>
      <c r="R5" s="24">
        <v>-1.5684932428284999</v>
      </c>
      <c r="S5" s="23">
        <v>0.12</v>
      </c>
      <c r="T5" s="25">
        <v>5.8744751530109066E-3</v>
      </c>
      <c r="U5" s="25">
        <v>8.0000000000000002E-3</v>
      </c>
      <c r="V5" s="23">
        <v>-0.1</v>
      </c>
      <c r="W5" s="23">
        <v>0.2</v>
      </c>
      <c r="X5" s="28">
        <v>8.2591840687924609</v>
      </c>
      <c r="Y5" s="28">
        <v>0.4255899922229992</v>
      </c>
    </row>
    <row r="6" spans="1:25">
      <c r="A6" s="21" t="s">
        <v>44</v>
      </c>
      <c r="B6" s="28">
        <v>4.7066999999999997</v>
      </c>
      <c r="C6" s="28">
        <v>0.68200000000000005</v>
      </c>
      <c r="D6" s="40">
        <v>0.75</v>
      </c>
      <c r="E6" s="40">
        <v>0.06</v>
      </c>
      <c r="F6" s="37">
        <v>1392</v>
      </c>
      <c r="G6" s="37">
        <v>36</v>
      </c>
      <c r="H6" s="37">
        <v>357</v>
      </c>
      <c r="I6" s="37">
        <v>10</v>
      </c>
      <c r="J6" s="72">
        <v>6.3056024700000005E-2</v>
      </c>
      <c r="K6" s="73">
        <v>138.83155314999999</v>
      </c>
      <c r="L6" s="22">
        <v>-66.444674147592607</v>
      </c>
      <c r="M6" s="22">
        <v>0.4220318666502294</v>
      </c>
      <c r="N6" s="23">
        <v>-3.2</v>
      </c>
      <c r="O6" s="23">
        <v>0.1</v>
      </c>
      <c r="P6" s="23">
        <v>3.86</v>
      </c>
      <c r="Q6" s="23">
        <v>7.0000000000000007E-2</v>
      </c>
      <c r="R6" s="24">
        <v>-1.0119319013365005</v>
      </c>
      <c r="S6" s="23">
        <v>0.12</v>
      </c>
      <c r="T6" s="25">
        <v>8.718722457963575E-3</v>
      </c>
      <c r="U6" s="25">
        <v>1.2E-2</v>
      </c>
      <c r="V6" s="23">
        <v>-0.1</v>
      </c>
      <c r="W6" s="23">
        <v>0.2</v>
      </c>
      <c r="X6" s="28"/>
      <c r="Y6" s="28"/>
    </row>
    <row r="7" spans="1:25">
      <c r="A7" s="21" t="s">
        <v>45</v>
      </c>
      <c r="B7" s="28">
        <v>4.03</v>
      </c>
      <c r="C7" s="28">
        <v>0.81720000000000004</v>
      </c>
      <c r="D7" s="39">
        <v>0.82499999999999996</v>
      </c>
      <c r="E7" s="39">
        <v>0.1</v>
      </c>
      <c r="F7" s="37">
        <v>1138</v>
      </c>
      <c r="G7" s="37">
        <v>64</v>
      </c>
      <c r="H7" s="37">
        <v>394</v>
      </c>
      <c r="I7" s="37">
        <v>30</v>
      </c>
      <c r="J7" s="72">
        <v>5.8077860699999997E-2</v>
      </c>
      <c r="K7" s="73">
        <v>153.81575942000001</v>
      </c>
      <c r="L7" s="22">
        <v>-105.77932334296074</v>
      </c>
      <c r="M7" s="22">
        <v>3.3906932798522291</v>
      </c>
      <c r="N7" s="23">
        <v>-4.0999999999999996</v>
      </c>
      <c r="O7" s="23">
        <v>0.6</v>
      </c>
      <c r="P7" s="23">
        <v>3.35</v>
      </c>
      <c r="Q7" s="23">
        <v>7.0000000000000007E-2</v>
      </c>
      <c r="R7" s="24">
        <v>-0.93251847251450004</v>
      </c>
      <c r="S7" s="23">
        <v>0.12</v>
      </c>
      <c r="T7" s="25">
        <v>1.0324382438099881E-2</v>
      </c>
      <c r="U7" s="25">
        <v>0.01</v>
      </c>
      <c r="V7" s="23">
        <v>-0.1</v>
      </c>
      <c r="W7" s="23">
        <v>0.2</v>
      </c>
      <c r="X7" s="28"/>
      <c r="Y7" s="28"/>
    </row>
    <row r="8" spans="1:25">
      <c r="A8" s="21" t="s">
        <v>46</v>
      </c>
      <c r="B8" s="28">
        <v>5.585</v>
      </c>
      <c r="C8" s="28">
        <v>0.52610000000000001</v>
      </c>
      <c r="D8" s="40">
        <v>0.63</v>
      </c>
      <c r="E8" s="40">
        <v>0.03</v>
      </c>
      <c r="F8" s="37">
        <v>1214</v>
      </c>
      <c r="G8" s="37">
        <v>49</v>
      </c>
      <c r="H8" s="37">
        <v>297</v>
      </c>
      <c r="I8" s="37">
        <v>21</v>
      </c>
      <c r="J8" s="72">
        <v>6.8003441799999995E-2</v>
      </c>
      <c r="K8" s="73">
        <v>177.42521855999999</v>
      </c>
      <c r="L8" s="22">
        <v>-74.099999999999994</v>
      </c>
      <c r="M8" s="22">
        <v>5.0999999999999996</v>
      </c>
      <c r="N8" s="23">
        <v>-4.5</v>
      </c>
      <c r="O8" s="23">
        <v>1.8</v>
      </c>
      <c r="P8" s="23">
        <v>3.76</v>
      </c>
      <c r="Q8" s="23">
        <v>7.0000000000000007E-2</v>
      </c>
      <c r="R8" s="24">
        <v>-1.4932506873690001</v>
      </c>
      <c r="S8" s="23">
        <v>0.12</v>
      </c>
      <c r="T8" s="25">
        <v>-5.7323674982617968E-3</v>
      </c>
      <c r="U8" s="25">
        <v>8.9999999999999993E-3</v>
      </c>
      <c r="V8" s="23">
        <v>0.3</v>
      </c>
      <c r="W8" s="23">
        <v>0.2</v>
      </c>
      <c r="X8" s="28">
        <v>9.1007792817714197</v>
      </c>
      <c r="Y8" s="28">
        <v>0.47604316253811962</v>
      </c>
    </row>
    <row r="9" spans="1:25">
      <c r="A9" s="21" t="s">
        <v>47</v>
      </c>
      <c r="B9" s="28">
        <v>3.9550000000000001</v>
      </c>
      <c r="C9" s="28">
        <v>0.86529999999999996</v>
      </c>
      <c r="D9" s="39">
        <v>1.0475000000000001</v>
      </c>
      <c r="E9" s="39">
        <v>0.11</v>
      </c>
      <c r="F9" s="37">
        <v>1286</v>
      </c>
      <c r="G9" s="37">
        <v>36</v>
      </c>
      <c r="H9" s="37">
        <v>429</v>
      </c>
      <c r="I9" s="37">
        <v>21</v>
      </c>
      <c r="J9" s="72">
        <v>5.9721861399999999E-2</v>
      </c>
      <c r="K9" s="73">
        <v>154.13789387</v>
      </c>
      <c r="L9" s="22" t="s">
        <v>230</v>
      </c>
      <c r="M9" s="22" t="s">
        <v>230</v>
      </c>
      <c r="N9" s="23">
        <v>-1.8</v>
      </c>
      <c r="O9" s="23">
        <v>0.5</v>
      </c>
      <c r="P9" s="23">
        <v>3.79</v>
      </c>
      <c r="Q9" s="23">
        <v>7.0000000000000007E-2</v>
      </c>
      <c r="R9" s="24">
        <v>-0.95203815985100027</v>
      </c>
      <c r="S9" s="23">
        <v>0.12</v>
      </c>
      <c r="T9" s="25">
        <v>8.0407681105405127E-3</v>
      </c>
      <c r="U9" s="25">
        <v>0.01</v>
      </c>
      <c r="V9" s="23">
        <v>0.2</v>
      </c>
      <c r="W9" s="23">
        <v>0.2</v>
      </c>
      <c r="X9" s="28"/>
      <c r="Y9" s="28"/>
    </row>
    <row r="10" spans="1:25">
      <c r="A10" s="21" t="s">
        <v>48</v>
      </c>
      <c r="B10" s="28">
        <v>4.29</v>
      </c>
      <c r="C10" s="28">
        <v>0.79990000000000006</v>
      </c>
      <c r="D10" s="39">
        <v>0.73750000000000004</v>
      </c>
      <c r="E10" s="39">
        <v>0.15</v>
      </c>
      <c r="F10" s="37">
        <v>1205</v>
      </c>
      <c r="G10" s="37">
        <v>39</v>
      </c>
      <c r="H10" s="37">
        <v>387</v>
      </c>
      <c r="I10" s="37">
        <v>30</v>
      </c>
      <c r="J10" s="72">
        <v>5.8279794900000001E-2</v>
      </c>
      <c r="K10" s="73">
        <v>119.15915854000001</v>
      </c>
      <c r="L10" s="22">
        <v>-58.401816110685076</v>
      </c>
      <c r="M10" s="22">
        <v>5.2707015762181371</v>
      </c>
      <c r="N10" s="23">
        <v>-1.7</v>
      </c>
      <c r="O10" s="23">
        <v>0.5</v>
      </c>
      <c r="P10" s="23">
        <v>3.86</v>
      </c>
      <c r="Q10" s="23">
        <v>7.0000000000000007E-2</v>
      </c>
      <c r="R10" s="24">
        <v>-1.2476696637850004</v>
      </c>
      <c r="S10" s="23">
        <v>0.12</v>
      </c>
      <c r="T10" s="25">
        <v>-5.3893907275298272E-3</v>
      </c>
      <c r="U10" s="25">
        <v>8.0000000000000002E-3</v>
      </c>
      <c r="V10" s="97" t="s">
        <v>231</v>
      </c>
      <c r="W10" s="23">
        <v>0.2</v>
      </c>
      <c r="X10" s="28"/>
      <c r="Y10" s="28"/>
    </row>
    <row r="11" spans="1:25">
      <c r="A11" s="21" t="s">
        <v>49</v>
      </c>
      <c r="B11" s="28">
        <v>6.3766999999999996</v>
      </c>
      <c r="C11" s="28">
        <v>0.4239</v>
      </c>
      <c r="D11" s="39">
        <v>0.73199999999999998</v>
      </c>
      <c r="E11" s="39"/>
      <c r="F11" s="37">
        <v>1191</v>
      </c>
      <c r="G11" s="37">
        <v>28</v>
      </c>
      <c r="H11" s="37">
        <v>258</v>
      </c>
      <c r="I11" s="37">
        <v>19</v>
      </c>
      <c r="J11" s="72">
        <v>7.3316046100000004E-2</v>
      </c>
      <c r="K11" s="73">
        <v>183.0968211</v>
      </c>
      <c r="L11" s="22">
        <v>-72.908196789915166</v>
      </c>
      <c r="M11" s="22">
        <v>6.4660026924142997</v>
      </c>
      <c r="N11" s="23">
        <v>-5.0999999999999996</v>
      </c>
      <c r="O11" s="23">
        <v>0.4</v>
      </c>
      <c r="P11" s="23">
        <v>4.0199999999999996</v>
      </c>
      <c r="Q11" s="23">
        <v>7.0000000000000007E-2</v>
      </c>
      <c r="R11" s="24">
        <v>-0.98140110832299998</v>
      </c>
      <c r="S11" s="23">
        <v>0.12</v>
      </c>
      <c r="T11" s="25">
        <v>1.1165106960004157E-2</v>
      </c>
      <c r="U11" s="25">
        <v>1.4E-2</v>
      </c>
      <c r="V11" s="23">
        <v>0.5</v>
      </c>
      <c r="W11" s="23">
        <v>0.2</v>
      </c>
      <c r="X11" s="28">
        <v>11.277123825186015</v>
      </c>
      <c r="Y11" s="28">
        <v>0.35713557372083032</v>
      </c>
    </row>
    <row r="12" spans="1:25">
      <c r="A12" s="21" t="s">
        <v>50</v>
      </c>
      <c r="B12" s="28">
        <v>7.4482999999999997</v>
      </c>
      <c r="C12" s="28">
        <v>0.36499999999999999</v>
      </c>
      <c r="D12" s="40">
        <v>0.56999999999999995</v>
      </c>
      <c r="E12" s="40">
        <v>7.0000000000000007E-2</v>
      </c>
      <c r="F12" s="37">
        <v>917</v>
      </c>
      <c r="G12" s="37">
        <v>40</v>
      </c>
      <c r="H12" s="37">
        <v>218</v>
      </c>
      <c r="I12" s="37">
        <v>20</v>
      </c>
      <c r="J12" s="74">
        <v>7.1945954000000006E-2</v>
      </c>
      <c r="K12" s="75">
        <v>275.36231884</v>
      </c>
      <c r="L12" s="22" t="s">
        <v>230</v>
      </c>
      <c r="M12" s="22" t="s">
        <v>230</v>
      </c>
      <c r="N12" s="23">
        <v>-1.3</v>
      </c>
      <c r="O12" s="23">
        <v>0.8</v>
      </c>
      <c r="P12" s="23">
        <v>4.04</v>
      </c>
      <c r="Q12" s="23">
        <v>7.0000000000000007E-2</v>
      </c>
      <c r="R12" s="24">
        <v>-2.2682823755887496</v>
      </c>
      <c r="S12" s="23">
        <v>0.12</v>
      </c>
      <c r="T12" s="23">
        <v>8.9999999999999993E-3</v>
      </c>
      <c r="U12" s="23">
        <v>1.2999999999999999E-2</v>
      </c>
      <c r="V12" s="23">
        <v>-0.1</v>
      </c>
      <c r="W12" s="23">
        <v>0.2</v>
      </c>
      <c r="X12" s="28">
        <v>8.5</v>
      </c>
      <c r="Y12" s="28">
        <v>0.3</v>
      </c>
    </row>
    <row r="13" spans="1:25">
      <c r="A13" s="21" t="s">
        <v>51</v>
      </c>
      <c r="B13" s="69">
        <v>7.6920000000000002</v>
      </c>
      <c r="C13" s="69">
        <v>0.35860000000000003</v>
      </c>
      <c r="D13" s="70">
        <v>0.59340406499999998</v>
      </c>
      <c r="E13" s="70"/>
      <c r="F13" s="56">
        <v>779</v>
      </c>
      <c r="G13" s="56">
        <v>15</v>
      </c>
      <c r="H13" s="56">
        <v>220</v>
      </c>
      <c r="I13" s="56"/>
      <c r="J13" s="72">
        <v>7.3901821399999998E-2</v>
      </c>
      <c r="K13" s="73">
        <v>292.73135079000002</v>
      </c>
      <c r="L13" s="22">
        <v>-64.8</v>
      </c>
      <c r="M13" s="22">
        <v>2.5</v>
      </c>
      <c r="N13" s="23">
        <v>-2.9</v>
      </c>
      <c r="O13" s="23">
        <v>0.4</v>
      </c>
      <c r="P13" s="23">
        <v>3.88</v>
      </c>
      <c r="Q13" s="23">
        <v>7.0000000000000007E-2</v>
      </c>
      <c r="R13" s="24">
        <v>-2.0626583188174998</v>
      </c>
      <c r="S13" s="23">
        <v>0.12</v>
      </c>
      <c r="T13" s="25">
        <v>-1.7409752493147246E-2</v>
      </c>
      <c r="U13" s="23">
        <v>1.4999999999999999E-2</v>
      </c>
      <c r="V13" s="23">
        <v>-0.2</v>
      </c>
      <c r="W13" s="23">
        <v>0.2</v>
      </c>
      <c r="X13" s="28">
        <v>8.66</v>
      </c>
      <c r="Y13" s="28">
        <v>0.26</v>
      </c>
    </row>
    <row r="14" spans="1:25">
      <c r="A14" s="21" t="s">
        <v>52</v>
      </c>
      <c r="B14" s="69">
        <v>6.4490999999999996</v>
      </c>
      <c r="C14" s="69">
        <v>0.41589999999999999</v>
      </c>
      <c r="D14" s="70">
        <v>0.7</v>
      </c>
      <c r="E14" s="70"/>
      <c r="F14" s="56">
        <v>971</v>
      </c>
      <c r="G14" s="56">
        <v>34</v>
      </c>
      <c r="H14" s="56">
        <v>243</v>
      </c>
      <c r="I14" s="56">
        <v>17</v>
      </c>
      <c r="J14" s="72">
        <v>7.0381756300000001E-2</v>
      </c>
      <c r="K14" s="73">
        <v>248.10721751</v>
      </c>
      <c r="L14" s="22">
        <v>-59.916991900083133</v>
      </c>
      <c r="M14" s="22">
        <v>5.7101069360847454</v>
      </c>
      <c r="N14" s="23">
        <v>-4.0999999999999996</v>
      </c>
      <c r="O14" s="23">
        <v>1.4</v>
      </c>
      <c r="P14" s="23">
        <v>3.82</v>
      </c>
      <c r="Q14" s="23">
        <v>7.0000000000000007E-2</v>
      </c>
      <c r="R14" s="23">
        <v>-1.21</v>
      </c>
      <c r="S14" s="23">
        <v>0.12</v>
      </c>
      <c r="T14" s="25">
        <v>-6.2574237314055071E-3</v>
      </c>
      <c r="U14" s="23">
        <v>8.9999999999999993E-3</v>
      </c>
      <c r="V14" s="23">
        <v>-0.9</v>
      </c>
      <c r="W14" s="23">
        <v>0.2</v>
      </c>
      <c r="X14" s="27"/>
      <c r="Y14" s="27"/>
    </row>
    <row r="15" spans="1:25">
      <c r="A15" s="29" t="s">
        <v>53</v>
      </c>
      <c r="B15" s="67">
        <v>4.4581999999999997</v>
      </c>
      <c r="C15" s="66">
        <v>0.70440000000000003</v>
      </c>
      <c r="D15" s="68">
        <v>0.97</v>
      </c>
      <c r="E15" s="68"/>
      <c r="F15" s="45">
        <v>1363</v>
      </c>
      <c r="G15" s="45">
        <v>32</v>
      </c>
      <c r="H15" s="45">
        <v>396</v>
      </c>
      <c r="I15" s="45">
        <v>28</v>
      </c>
      <c r="J15" s="30">
        <v>6.7720255100000001E-2</v>
      </c>
      <c r="K15" s="71"/>
      <c r="L15" s="100">
        <v>-74.599999999999994</v>
      </c>
      <c r="M15" s="100">
        <v>3.1</v>
      </c>
      <c r="N15" s="29" t="s">
        <v>230</v>
      </c>
      <c r="O15" s="29" t="s">
        <v>230</v>
      </c>
      <c r="P15" s="29">
        <v>3.98</v>
      </c>
      <c r="Q15" s="29">
        <v>7.0000000000000007E-2</v>
      </c>
      <c r="R15" s="29">
        <v>-1.31</v>
      </c>
      <c r="S15" s="29">
        <v>0.12</v>
      </c>
      <c r="T15" s="30">
        <v>-1.8201597131938863E-2</v>
      </c>
      <c r="U15" s="29">
        <v>7.0000000000000001E-3</v>
      </c>
      <c r="V15" s="29">
        <v>0.1</v>
      </c>
      <c r="W15" s="29">
        <v>0.2</v>
      </c>
      <c r="X15" s="9">
        <v>8.5</v>
      </c>
      <c r="Y15" s="31"/>
    </row>
    <row r="16" spans="1:25" ht="17">
      <c r="A16" s="61" t="s">
        <v>14</v>
      </c>
      <c r="B16" s="60" t="s">
        <v>212</v>
      </c>
    </row>
    <row r="17" spans="1:14">
      <c r="A17" s="61" t="s">
        <v>15</v>
      </c>
      <c r="B17" s="60" t="s">
        <v>193</v>
      </c>
    </row>
    <row r="18" spans="1:14">
      <c r="A18" s="61" t="s">
        <v>16</v>
      </c>
      <c r="B18" s="77" t="s">
        <v>195</v>
      </c>
    </row>
    <row r="19" spans="1:14">
      <c r="A19" s="61" t="s">
        <v>17</v>
      </c>
      <c r="B19" s="15" t="s">
        <v>234</v>
      </c>
      <c r="C19" s="65"/>
      <c r="D19" s="65"/>
      <c r="E19" s="65"/>
      <c r="F19" s="65"/>
      <c r="G19" s="65"/>
      <c r="H19" s="65"/>
      <c r="I19" s="65"/>
      <c r="J19" s="65"/>
      <c r="K19" s="65"/>
      <c r="L19" s="98"/>
      <c r="M19" s="65"/>
      <c r="N19" s="65"/>
    </row>
    <row r="20" spans="1:14">
      <c r="A20" s="61" t="s">
        <v>18</v>
      </c>
      <c r="B20" s="15" t="s">
        <v>233</v>
      </c>
      <c r="C20" s="57"/>
      <c r="D20" s="57"/>
      <c r="E20" s="57"/>
      <c r="F20" s="57"/>
      <c r="G20" s="57"/>
      <c r="H20" s="57"/>
      <c r="I20" s="57"/>
      <c r="J20" s="57"/>
      <c r="K20" s="57"/>
      <c r="L20" s="99"/>
      <c r="M20" s="56"/>
      <c r="N20" s="56"/>
    </row>
    <row r="21" spans="1:14">
      <c r="A21" s="61" t="s">
        <v>20</v>
      </c>
      <c r="B21" s="15" t="s">
        <v>232</v>
      </c>
    </row>
    <row r="22" spans="1:14">
      <c r="B22" s="76" t="s">
        <v>225</v>
      </c>
      <c r="C22" s="37"/>
      <c r="D22" s="37"/>
      <c r="E22" s="39"/>
      <c r="F22" s="39"/>
      <c r="G22" s="37"/>
      <c r="H22" s="37"/>
      <c r="I22" s="37"/>
      <c r="J22" s="37"/>
      <c r="K22" s="65"/>
      <c r="L22" s="65"/>
      <c r="M22" s="65"/>
      <c r="N22" s="65"/>
    </row>
    <row r="23" spans="1:14">
      <c r="B23" s="15" t="s">
        <v>265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>
      <c r="C24" s="37"/>
      <c r="D24" s="37"/>
      <c r="E24" s="39"/>
      <c r="F24" s="37"/>
      <c r="G24" s="37"/>
      <c r="I24" s="37"/>
      <c r="J24" s="37"/>
    </row>
    <row r="25" spans="1:14">
      <c r="C25" s="37"/>
      <c r="D25" s="37"/>
      <c r="E25" s="34"/>
      <c r="F25" s="37"/>
      <c r="G25" s="37"/>
      <c r="I25" s="37"/>
      <c r="J25" s="37"/>
    </row>
    <row r="26" spans="1:14">
      <c r="C26" s="37"/>
      <c r="D26" s="37"/>
      <c r="E26" s="34"/>
      <c r="F26" s="37"/>
      <c r="G26" s="37"/>
      <c r="I26" s="37"/>
      <c r="J26" s="37"/>
    </row>
    <row r="27" spans="1:14">
      <c r="C27" s="37"/>
      <c r="D27" s="37"/>
      <c r="E27" s="34"/>
      <c r="F27" s="37"/>
      <c r="G27" s="37"/>
      <c r="I27" s="37"/>
      <c r="J27" s="37"/>
    </row>
    <row r="28" spans="1:14">
      <c r="C28" s="37"/>
      <c r="D28" s="37"/>
      <c r="E28" s="34"/>
      <c r="F28" s="37"/>
      <c r="G28" s="37"/>
      <c r="I28" s="37"/>
      <c r="J28" s="37"/>
    </row>
    <row r="29" spans="1:14">
      <c r="C29" s="37"/>
      <c r="D29" s="37"/>
      <c r="E29" s="40"/>
      <c r="F29" s="37"/>
      <c r="G29" s="37"/>
      <c r="I29" s="37"/>
      <c r="J29" s="37"/>
    </row>
    <row r="30" spans="1:14">
      <c r="C30" s="37"/>
      <c r="D30" s="37"/>
      <c r="E30" s="40"/>
      <c r="F30" s="37"/>
      <c r="G30" s="37"/>
      <c r="I30" s="37"/>
      <c r="J30" s="37"/>
    </row>
    <row r="31" spans="1:14">
      <c r="C31" s="37"/>
      <c r="D31" s="37"/>
      <c r="E31" s="34"/>
      <c r="F31" s="37"/>
      <c r="G31" s="37"/>
      <c r="I31" s="37"/>
      <c r="J31" s="37"/>
    </row>
    <row r="32" spans="1:14">
      <c r="C32" s="37"/>
      <c r="D32" s="37"/>
      <c r="E32" s="39"/>
      <c r="F32" s="37"/>
      <c r="G32" s="37"/>
      <c r="I32" s="37"/>
      <c r="J32" s="37"/>
    </row>
    <row r="33" spans="3:10">
      <c r="C33" s="37"/>
      <c r="D33" s="37"/>
      <c r="E33" s="40"/>
      <c r="F33" s="37"/>
      <c r="G33" s="37"/>
      <c r="I33" s="37"/>
      <c r="J33" s="37"/>
    </row>
    <row r="34" spans="3:10">
      <c r="C34" s="37"/>
      <c r="D34" s="37"/>
      <c r="E34" s="34"/>
      <c r="F34" s="37"/>
      <c r="G34" s="37"/>
      <c r="I34" s="37"/>
      <c r="J34" s="37"/>
    </row>
    <row r="35" spans="3:10">
      <c r="C35" s="37"/>
      <c r="D35" s="37"/>
      <c r="E35" s="34"/>
      <c r="F35" s="37"/>
      <c r="G35" s="37"/>
      <c r="I35" s="37"/>
      <c r="J35" s="37"/>
    </row>
    <row r="36" spans="3:10">
      <c r="C36" s="37"/>
      <c r="D36" s="37"/>
      <c r="E36" s="39"/>
      <c r="F36" s="37"/>
      <c r="G36" s="37"/>
      <c r="I36" s="37"/>
      <c r="J36" s="37"/>
    </row>
    <row r="37" spans="3:10">
      <c r="C37" s="37"/>
      <c r="D37" s="37"/>
      <c r="E37" s="34"/>
      <c r="F37" s="37"/>
      <c r="G37" s="37"/>
      <c r="I37" s="37"/>
      <c r="J37" s="37"/>
    </row>
    <row r="38" spans="3:10">
      <c r="C38" s="37"/>
      <c r="D38" s="37"/>
      <c r="E38" s="39"/>
      <c r="F38" s="37"/>
      <c r="G38" s="37"/>
      <c r="I38" s="37"/>
      <c r="J38" s="37"/>
    </row>
    <row r="39" spans="3:10">
      <c r="C39" s="37"/>
      <c r="D39" s="37"/>
      <c r="E39" s="39"/>
      <c r="F39" s="37"/>
      <c r="G39" s="37"/>
      <c r="I39" s="37"/>
      <c r="J39" s="37"/>
    </row>
    <row r="40" spans="3:10">
      <c r="C40" s="37"/>
      <c r="D40" s="37"/>
      <c r="E40" s="34"/>
      <c r="F40" s="37"/>
      <c r="G40" s="37"/>
      <c r="I40" s="37"/>
      <c r="J40" s="37"/>
    </row>
    <row r="41" spans="3:10">
      <c r="C41" s="37"/>
      <c r="D41" s="37"/>
      <c r="E41" s="34"/>
      <c r="F41" s="37"/>
      <c r="G41" s="37"/>
      <c r="I41" s="37"/>
      <c r="J41" s="37"/>
    </row>
    <row r="42" spans="3:10">
      <c r="C42" s="37"/>
      <c r="D42" s="37"/>
      <c r="E42" s="40"/>
      <c r="F42" s="37"/>
      <c r="G42" s="37"/>
      <c r="I42" s="37"/>
      <c r="J42" s="37"/>
    </row>
    <row r="43" spans="3:10">
      <c r="C43" s="37"/>
      <c r="D43" s="37"/>
      <c r="E43" s="34"/>
      <c r="F43" s="37"/>
      <c r="G43" s="37"/>
      <c r="I43" s="37"/>
      <c r="J43" s="37"/>
    </row>
    <row r="44" spans="3:10">
      <c r="C44" s="37"/>
      <c r="D44" s="37"/>
      <c r="E44" s="34"/>
      <c r="F44" s="37"/>
      <c r="G44" s="37"/>
      <c r="I44" s="37"/>
      <c r="J44" s="37"/>
    </row>
    <row r="45" spans="3:10">
      <c r="C45" s="37"/>
      <c r="D45" s="37"/>
      <c r="E45" s="39"/>
      <c r="F45" s="37"/>
      <c r="G45" s="37"/>
      <c r="I45" s="37"/>
      <c r="J45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BEBF-3BB3-4040-9D2B-7CBD424EC282}">
  <dimension ref="A1:H99"/>
  <sheetViews>
    <sheetView workbookViewId="0"/>
  </sheetViews>
  <sheetFormatPr baseColWidth="10" defaultRowHeight="16"/>
  <cols>
    <col min="1" max="1" width="18.6640625" customWidth="1"/>
  </cols>
  <sheetData>
    <row r="1" spans="1:8">
      <c r="A1" s="33" t="s">
        <v>186</v>
      </c>
      <c r="B1" s="34"/>
      <c r="C1" s="34"/>
      <c r="D1" s="34"/>
      <c r="E1" s="34"/>
      <c r="F1" s="34"/>
      <c r="G1" s="34"/>
      <c r="H1" s="34"/>
    </row>
    <row r="2" spans="1:8">
      <c r="A2" s="35" t="s">
        <v>55</v>
      </c>
      <c r="B2" s="35" t="s">
        <v>56</v>
      </c>
      <c r="C2" s="36" t="s">
        <v>180</v>
      </c>
      <c r="D2" s="36" t="s">
        <v>181</v>
      </c>
      <c r="E2" s="36" t="s">
        <v>179</v>
      </c>
      <c r="F2" s="35" t="s">
        <v>182</v>
      </c>
      <c r="G2" s="35" t="s">
        <v>183</v>
      </c>
      <c r="H2" s="35" t="s">
        <v>57</v>
      </c>
    </row>
    <row r="3" spans="1:8">
      <c r="A3" s="58" t="s">
        <v>178</v>
      </c>
      <c r="B3" s="56"/>
      <c r="C3" s="57"/>
      <c r="D3" s="57"/>
      <c r="E3" s="57"/>
      <c r="F3" s="56"/>
      <c r="G3" s="56"/>
      <c r="H3" s="56"/>
    </row>
    <row r="4" spans="1:8">
      <c r="A4" s="37" t="s">
        <v>58</v>
      </c>
      <c r="B4" s="37" t="s">
        <v>59</v>
      </c>
      <c r="C4" s="34"/>
      <c r="D4" s="34"/>
      <c r="E4" s="34"/>
      <c r="F4" s="37">
        <v>1181</v>
      </c>
      <c r="G4" s="37">
        <v>581</v>
      </c>
      <c r="H4" s="38"/>
    </row>
    <row r="5" spans="1:8">
      <c r="A5" s="37" t="s">
        <v>60</v>
      </c>
      <c r="B5" s="37" t="s">
        <v>59</v>
      </c>
      <c r="C5" s="34"/>
      <c r="D5" s="34"/>
      <c r="E5" s="34"/>
      <c r="F5" s="37">
        <v>1066</v>
      </c>
      <c r="G5" s="37">
        <v>346</v>
      </c>
      <c r="H5" s="34"/>
    </row>
    <row r="6" spans="1:8">
      <c r="A6" s="37" t="s">
        <v>61</v>
      </c>
      <c r="B6" s="37" t="s">
        <v>59</v>
      </c>
      <c r="C6" s="34"/>
      <c r="D6" s="34"/>
      <c r="E6" s="34"/>
      <c r="F6" s="37">
        <v>1283</v>
      </c>
      <c r="G6" s="37">
        <v>377</v>
      </c>
      <c r="H6" s="34"/>
    </row>
    <row r="7" spans="1:8">
      <c r="A7" s="37" t="s">
        <v>62</v>
      </c>
      <c r="B7" s="37" t="s">
        <v>59</v>
      </c>
      <c r="C7" s="34"/>
      <c r="D7" s="34"/>
      <c r="E7" s="34"/>
      <c r="F7" s="37">
        <v>1094</v>
      </c>
      <c r="G7" s="37">
        <v>420</v>
      </c>
      <c r="H7" s="34"/>
    </row>
    <row r="8" spans="1:8">
      <c r="A8" s="37" t="s">
        <v>63</v>
      </c>
      <c r="B8" s="37" t="s">
        <v>59</v>
      </c>
      <c r="C8" s="34"/>
      <c r="D8" s="34"/>
      <c r="E8" s="34"/>
      <c r="F8" s="37">
        <v>1076</v>
      </c>
      <c r="G8" s="37">
        <v>368</v>
      </c>
      <c r="H8" s="34"/>
    </row>
    <row r="9" spans="1:8">
      <c r="A9" s="37" t="s">
        <v>64</v>
      </c>
      <c r="B9" s="37" t="s">
        <v>59</v>
      </c>
      <c r="C9" s="34"/>
      <c r="D9" s="34"/>
      <c r="E9" s="34"/>
      <c r="F9" s="37">
        <v>1075</v>
      </c>
      <c r="G9" s="37">
        <v>420</v>
      </c>
      <c r="H9" s="34"/>
    </row>
    <row r="10" spans="1:8">
      <c r="A10" s="37" t="s">
        <v>65</v>
      </c>
      <c r="B10" s="37" t="s">
        <v>59</v>
      </c>
      <c r="C10" s="34"/>
      <c r="D10" s="34"/>
      <c r="E10" s="34"/>
      <c r="F10" s="37">
        <v>1111</v>
      </c>
      <c r="G10" s="37">
        <v>384</v>
      </c>
      <c r="H10" s="34"/>
    </row>
    <row r="11" spans="1:8">
      <c r="A11" s="37" t="s">
        <v>66</v>
      </c>
      <c r="B11" s="37" t="s">
        <v>59</v>
      </c>
      <c r="C11" s="34"/>
      <c r="D11" s="34"/>
      <c r="E11" s="34"/>
      <c r="F11" s="37">
        <v>1303</v>
      </c>
      <c r="G11" s="37">
        <v>363</v>
      </c>
      <c r="H11" s="34"/>
    </row>
    <row r="12" spans="1:8">
      <c r="A12" s="37" t="s">
        <v>67</v>
      </c>
      <c r="B12" s="37" t="s">
        <v>59</v>
      </c>
      <c r="C12" s="34"/>
      <c r="D12" s="34"/>
      <c r="E12" s="34"/>
      <c r="F12" s="37">
        <v>1356</v>
      </c>
      <c r="G12" s="37">
        <v>467</v>
      </c>
      <c r="H12" s="34"/>
    </row>
    <row r="13" spans="1:8">
      <c r="A13" s="37" t="s">
        <v>68</v>
      </c>
      <c r="B13" s="37" t="s">
        <v>59</v>
      </c>
      <c r="C13" s="34"/>
      <c r="D13" s="34"/>
      <c r="E13" s="34"/>
      <c r="F13" s="37">
        <v>1020</v>
      </c>
      <c r="G13" s="37">
        <v>362</v>
      </c>
      <c r="H13" s="34"/>
    </row>
    <row r="14" spans="1:8">
      <c r="A14" s="37" t="s">
        <v>69</v>
      </c>
      <c r="B14" s="37" t="s">
        <v>59</v>
      </c>
      <c r="C14" s="34"/>
      <c r="D14" s="34"/>
      <c r="E14" s="34"/>
      <c r="F14" s="37">
        <v>1243</v>
      </c>
      <c r="G14" s="37">
        <v>388</v>
      </c>
      <c r="H14" s="34"/>
    </row>
    <row r="15" spans="1:8">
      <c r="A15" s="37" t="s">
        <v>70</v>
      </c>
      <c r="B15" s="37" t="s">
        <v>59</v>
      </c>
      <c r="C15" s="34"/>
      <c r="D15" s="34"/>
      <c r="E15" s="34"/>
      <c r="F15" s="37">
        <v>1239</v>
      </c>
      <c r="G15" s="37">
        <v>299</v>
      </c>
      <c r="H15" s="34"/>
    </row>
    <row r="16" spans="1:8">
      <c r="A16" s="37" t="s">
        <v>71</v>
      </c>
      <c r="B16" s="37" t="s">
        <v>59</v>
      </c>
      <c r="C16" s="34"/>
      <c r="D16" s="34"/>
      <c r="E16" s="34"/>
      <c r="F16" s="37">
        <v>1111</v>
      </c>
      <c r="G16" s="37">
        <v>391</v>
      </c>
      <c r="H16" s="34"/>
    </row>
    <row r="17" spans="1:8">
      <c r="A17" s="37" t="s">
        <v>72</v>
      </c>
      <c r="B17" s="37" t="s">
        <v>59</v>
      </c>
      <c r="C17" s="34"/>
      <c r="D17" s="34"/>
      <c r="E17" s="34"/>
      <c r="F17" s="37">
        <v>1068</v>
      </c>
      <c r="G17" s="37">
        <v>377</v>
      </c>
      <c r="H17" s="34"/>
    </row>
    <row r="18" spans="1:8">
      <c r="A18" s="37" t="s">
        <v>73</v>
      </c>
      <c r="B18" s="37" t="s">
        <v>59</v>
      </c>
      <c r="C18" s="34"/>
      <c r="D18" s="34"/>
      <c r="E18" s="34"/>
      <c r="F18" s="37">
        <v>1040</v>
      </c>
      <c r="G18" s="37">
        <v>386</v>
      </c>
      <c r="H18" s="34"/>
    </row>
    <row r="19" spans="1:8">
      <c r="A19" s="37" t="s">
        <v>74</v>
      </c>
      <c r="B19" s="37" t="s">
        <v>59</v>
      </c>
      <c r="C19" s="34"/>
      <c r="D19" s="34"/>
      <c r="E19" s="34"/>
      <c r="F19" s="37">
        <v>1090</v>
      </c>
      <c r="G19" s="37">
        <v>319</v>
      </c>
      <c r="H19" s="34"/>
    </row>
    <row r="20" spans="1:8">
      <c r="A20" s="37" t="s">
        <v>75</v>
      </c>
      <c r="B20" s="37" t="s">
        <v>59</v>
      </c>
      <c r="C20" s="34"/>
      <c r="D20" s="34"/>
      <c r="E20" s="34"/>
      <c r="F20" s="37">
        <v>1148</v>
      </c>
      <c r="G20" s="37">
        <v>349</v>
      </c>
      <c r="H20" s="34"/>
    </row>
    <row r="21" spans="1:8">
      <c r="A21" s="37" t="s">
        <v>76</v>
      </c>
      <c r="B21" s="37" t="s">
        <v>59</v>
      </c>
      <c r="C21" s="34"/>
      <c r="D21" s="34"/>
      <c r="E21" s="34"/>
      <c r="F21" s="37">
        <v>889</v>
      </c>
      <c r="G21" s="37">
        <v>384</v>
      </c>
      <c r="H21" s="34"/>
    </row>
    <row r="22" spans="1:8">
      <c r="A22" s="37" t="s">
        <v>77</v>
      </c>
      <c r="B22" s="37" t="s">
        <v>59</v>
      </c>
      <c r="C22" s="34"/>
      <c r="D22" s="34"/>
      <c r="E22" s="34"/>
      <c r="F22" s="37">
        <v>653</v>
      </c>
      <c r="G22" s="37">
        <v>360</v>
      </c>
      <c r="H22" s="34"/>
    </row>
    <row r="23" spans="1:8">
      <c r="A23" s="37" t="s">
        <v>78</v>
      </c>
      <c r="B23" s="37" t="s">
        <v>59</v>
      </c>
      <c r="C23" s="34"/>
      <c r="D23" s="34"/>
      <c r="E23" s="34"/>
      <c r="F23" s="37">
        <v>1114</v>
      </c>
      <c r="G23" s="37">
        <v>315</v>
      </c>
      <c r="H23" s="34"/>
    </row>
    <row r="24" spans="1:8">
      <c r="A24" s="37" t="s">
        <v>79</v>
      </c>
      <c r="B24" s="37" t="s">
        <v>59</v>
      </c>
      <c r="C24" s="34"/>
      <c r="D24" s="34"/>
      <c r="E24" s="34"/>
      <c r="F24" s="37">
        <v>1435</v>
      </c>
      <c r="G24" s="37">
        <v>392</v>
      </c>
      <c r="H24" s="34"/>
    </row>
    <row r="25" spans="1:8">
      <c r="A25" s="37" t="s">
        <v>80</v>
      </c>
      <c r="B25" s="37" t="s">
        <v>59</v>
      </c>
      <c r="C25" s="34"/>
      <c r="D25" s="34"/>
      <c r="E25" s="34"/>
      <c r="F25" s="37">
        <v>1004</v>
      </c>
      <c r="G25" s="37">
        <v>388</v>
      </c>
      <c r="H25" s="34"/>
    </row>
    <row r="26" spans="1:8">
      <c r="A26" s="37" t="s">
        <v>81</v>
      </c>
      <c r="B26" s="37" t="s">
        <v>59</v>
      </c>
      <c r="C26" s="34"/>
      <c r="D26" s="34"/>
      <c r="E26" s="34"/>
      <c r="F26" s="37">
        <v>1381</v>
      </c>
      <c r="G26" s="37">
        <v>365</v>
      </c>
      <c r="H26" s="34"/>
    </row>
    <row r="27" spans="1:8">
      <c r="A27" s="37" t="s">
        <v>52</v>
      </c>
      <c r="B27" s="37" t="s">
        <v>59</v>
      </c>
      <c r="C27" s="39">
        <v>0.7</v>
      </c>
      <c r="D27" s="39" t="s">
        <v>82</v>
      </c>
      <c r="E27" s="40">
        <v>1.46</v>
      </c>
      <c r="F27" s="37">
        <v>971</v>
      </c>
      <c r="G27" s="37">
        <v>243</v>
      </c>
      <c r="H27" s="34"/>
    </row>
    <row r="28" spans="1:8">
      <c r="A28" s="37" t="s">
        <v>83</v>
      </c>
      <c r="B28" s="37" t="s">
        <v>59</v>
      </c>
      <c r="C28" s="34"/>
      <c r="D28" s="34"/>
      <c r="E28" s="34"/>
      <c r="F28" s="37">
        <v>1329</v>
      </c>
      <c r="G28" s="37">
        <v>359</v>
      </c>
      <c r="H28" s="34"/>
    </row>
    <row r="29" spans="1:8">
      <c r="A29" s="37" t="s">
        <v>84</v>
      </c>
      <c r="B29" s="37" t="s">
        <v>59</v>
      </c>
      <c r="C29" s="34"/>
      <c r="D29" s="34"/>
      <c r="E29" s="34"/>
      <c r="F29" s="37">
        <v>1260</v>
      </c>
      <c r="G29" s="37">
        <v>331</v>
      </c>
      <c r="H29" s="34"/>
    </row>
    <row r="30" spans="1:8">
      <c r="A30" s="37" t="s">
        <v>85</v>
      </c>
      <c r="B30" s="37" t="s">
        <v>86</v>
      </c>
      <c r="C30" s="34"/>
      <c r="D30" s="34"/>
      <c r="E30" s="34"/>
      <c r="F30" s="37">
        <v>992</v>
      </c>
      <c r="G30" s="37">
        <v>364</v>
      </c>
      <c r="H30" s="34"/>
    </row>
    <row r="31" spans="1:8">
      <c r="A31" s="37" t="s">
        <v>87</v>
      </c>
      <c r="B31" s="37" t="s">
        <v>59</v>
      </c>
      <c r="C31" s="34"/>
      <c r="D31" s="34"/>
      <c r="E31" s="34"/>
      <c r="F31" s="37">
        <v>1367</v>
      </c>
      <c r="G31" s="37">
        <v>393</v>
      </c>
      <c r="H31" s="34"/>
    </row>
    <row r="32" spans="1:8">
      <c r="A32" s="37" t="s">
        <v>88</v>
      </c>
      <c r="B32" s="37" t="s">
        <v>59</v>
      </c>
      <c r="C32" s="34"/>
      <c r="D32" s="34"/>
      <c r="E32" s="34"/>
      <c r="F32" s="37">
        <v>973</v>
      </c>
      <c r="G32" s="37">
        <v>372</v>
      </c>
      <c r="H32" s="34"/>
    </row>
    <row r="33" spans="1:8">
      <c r="A33" s="37" t="s">
        <v>53</v>
      </c>
      <c r="B33" s="37" t="s">
        <v>59</v>
      </c>
      <c r="C33" s="39">
        <v>0.97</v>
      </c>
      <c r="D33" s="39" t="s">
        <v>82</v>
      </c>
      <c r="E33" s="40"/>
      <c r="F33" s="37">
        <v>1363</v>
      </c>
      <c r="G33" s="37">
        <v>396</v>
      </c>
      <c r="H33" s="34"/>
    </row>
    <row r="34" spans="1:8">
      <c r="A34" s="37" t="s">
        <v>89</v>
      </c>
      <c r="B34" s="37" t="s">
        <v>59</v>
      </c>
      <c r="C34" s="34"/>
      <c r="D34" s="34"/>
      <c r="E34" s="34"/>
      <c r="F34" s="37">
        <v>1293</v>
      </c>
      <c r="G34" s="37">
        <v>389</v>
      </c>
      <c r="H34" s="34"/>
    </row>
    <row r="35" spans="1:8">
      <c r="A35" s="37" t="s">
        <v>90</v>
      </c>
      <c r="B35" s="37" t="s">
        <v>86</v>
      </c>
      <c r="C35" s="34"/>
      <c r="D35" s="34"/>
      <c r="E35" s="34"/>
      <c r="F35" s="37">
        <v>804</v>
      </c>
      <c r="G35" s="37">
        <v>328</v>
      </c>
      <c r="H35" s="34"/>
    </row>
    <row r="36" spans="1:8">
      <c r="A36" s="37" t="s">
        <v>91</v>
      </c>
      <c r="B36" s="37" t="s">
        <v>59</v>
      </c>
      <c r="C36" s="34"/>
      <c r="D36" s="34"/>
      <c r="E36" s="34"/>
      <c r="F36" s="37">
        <v>1249</v>
      </c>
      <c r="G36" s="37">
        <v>362</v>
      </c>
      <c r="H36" s="34"/>
    </row>
    <row r="37" spans="1:8">
      <c r="A37" s="37" t="s">
        <v>92</v>
      </c>
      <c r="B37" s="37" t="s">
        <v>59</v>
      </c>
      <c r="C37" s="34"/>
      <c r="D37" s="34"/>
      <c r="E37" s="34"/>
      <c r="F37" s="37">
        <v>1200</v>
      </c>
      <c r="G37" s="37">
        <v>333</v>
      </c>
      <c r="H37" s="34"/>
    </row>
    <row r="38" spans="1:8">
      <c r="A38" s="37" t="s">
        <v>93</v>
      </c>
      <c r="B38" s="37" t="s">
        <v>59</v>
      </c>
      <c r="C38" s="34"/>
      <c r="D38" s="34"/>
      <c r="E38" s="34"/>
      <c r="F38" s="37">
        <v>1375</v>
      </c>
      <c r="G38" s="37">
        <v>367</v>
      </c>
      <c r="H38" s="34"/>
    </row>
    <row r="39" spans="1:8">
      <c r="A39" s="37" t="s">
        <v>94</v>
      </c>
      <c r="B39" s="37" t="s">
        <v>59</v>
      </c>
      <c r="C39" s="34"/>
      <c r="D39" s="34"/>
      <c r="E39" s="34"/>
      <c r="F39" s="37">
        <v>1270</v>
      </c>
      <c r="G39" s="37">
        <v>335</v>
      </c>
      <c r="H39" s="34"/>
    </row>
    <row r="40" spans="1:8">
      <c r="A40" s="37" t="s">
        <v>95</v>
      </c>
      <c r="B40" s="37" t="s">
        <v>59</v>
      </c>
      <c r="C40" s="34"/>
      <c r="D40" s="34"/>
      <c r="E40" s="34"/>
      <c r="F40" s="37">
        <v>1253</v>
      </c>
      <c r="G40" s="37">
        <v>305</v>
      </c>
      <c r="H40" s="34"/>
    </row>
    <row r="41" spans="1:8">
      <c r="A41" s="37" t="s">
        <v>96</v>
      </c>
      <c r="B41" s="37" t="s">
        <v>59</v>
      </c>
      <c r="C41" s="34"/>
      <c r="D41" s="34"/>
      <c r="E41" s="34"/>
      <c r="F41" s="37">
        <v>1245</v>
      </c>
      <c r="G41" s="37">
        <v>360</v>
      </c>
      <c r="H41" s="34"/>
    </row>
    <row r="42" spans="1:8">
      <c r="A42" s="37" t="s">
        <v>97</v>
      </c>
      <c r="B42" s="37" t="s">
        <v>59</v>
      </c>
      <c r="C42" s="34"/>
      <c r="D42" s="34"/>
      <c r="E42" s="34"/>
      <c r="F42" s="37">
        <v>1297</v>
      </c>
      <c r="G42" s="37">
        <v>371</v>
      </c>
      <c r="H42" s="34"/>
    </row>
    <row r="43" spans="1:8">
      <c r="A43" s="37" t="s">
        <v>98</v>
      </c>
      <c r="B43" s="37" t="s">
        <v>59</v>
      </c>
      <c r="C43" s="34"/>
      <c r="D43" s="34"/>
      <c r="E43" s="34"/>
      <c r="F43" s="37">
        <v>940</v>
      </c>
      <c r="G43" s="37">
        <v>240</v>
      </c>
      <c r="H43" s="34"/>
    </row>
    <row r="44" spans="1:8">
      <c r="A44" s="37" t="s">
        <v>99</v>
      </c>
      <c r="B44" s="37" t="s">
        <v>59</v>
      </c>
      <c r="C44" s="34"/>
      <c r="D44" s="34"/>
      <c r="E44" s="34"/>
      <c r="F44" s="37">
        <v>1041</v>
      </c>
      <c r="G44" s="37">
        <v>340</v>
      </c>
      <c r="H44" s="34"/>
    </row>
    <row r="45" spans="1:8">
      <c r="A45" s="37" t="s">
        <v>100</v>
      </c>
      <c r="B45" s="37" t="s">
        <v>86</v>
      </c>
      <c r="C45" s="34"/>
      <c r="D45" s="34"/>
      <c r="E45" s="34"/>
      <c r="F45" s="37">
        <v>391</v>
      </c>
      <c r="G45" s="37">
        <v>292</v>
      </c>
      <c r="H45" s="34"/>
    </row>
    <row r="46" spans="1:8">
      <c r="A46" s="37" t="s">
        <v>101</v>
      </c>
      <c r="B46" s="37" t="s">
        <v>86</v>
      </c>
      <c r="C46" s="34"/>
      <c r="D46" s="34"/>
      <c r="E46" s="34"/>
      <c r="F46" s="37">
        <v>361</v>
      </c>
      <c r="G46" s="37">
        <v>279</v>
      </c>
      <c r="H46" s="34"/>
    </row>
    <row r="47" spans="1:8">
      <c r="A47" s="37" t="s">
        <v>102</v>
      </c>
      <c r="B47" s="37" t="s">
        <v>86</v>
      </c>
      <c r="C47" s="34"/>
      <c r="D47" s="34"/>
      <c r="E47" s="34"/>
      <c r="F47" s="37">
        <v>797</v>
      </c>
      <c r="G47" s="37">
        <v>434</v>
      </c>
      <c r="H47" s="34"/>
    </row>
    <row r="48" spans="1:8">
      <c r="A48" s="37" t="s">
        <v>103</v>
      </c>
      <c r="B48" s="37" t="s">
        <v>59</v>
      </c>
      <c r="C48" s="34"/>
      <c r="D48" s="34"/>
      <c r="E48" s="34"/>
      <c r="F48" s="37">
        <v>1139</v>
      </c>
      <c r="G48" s="37">
        <v>388</v>
      </c>
      <c r="H48" s="34"/>
    </row>
    <row r="49" spans="1:8">
      <c r="A49" s="37" t="s">
        <v>104</v>
      </c>
      <c r="B49" s="37" t="s">
        <v>86</v>
      </c>
      <c r="C49" s="34"/>
      <c r="D49" s="34"/>
      <c r="E49" s="34"/>
      <c r="F49" s="37">
        <v>1198</v>
      </c>
      <c r="G49" s="37">
        <v>384</v>
      </c>
      <c r="H49" s="34"/>
    </row>
    <row r="50" spans="1:8">
      <c r="A50" s="37" t="s">
        <v>105</v>
      </c>
      <c r="B50" s="37" t="s">
        <v>59</v>
      </c>
      <c r="C50" s="34"/>
      <c r="D50" s="34"/>
      <c r="E50" s="34"/>
      <c r="F50" s="37">
        <v>1296</v>
      </c>
      <c r="G50" s="37">
        <v>388</v>
      </c>
      <c r="H50" s="34"/>
    </row>
    <row r="51" spans="1:8">
      <c r="A51" s="37" t="s">
        <v>106</v>
      </c>
      <c r="B51" s="37" t="s">
        <v>86</v>
      </c>
      <c r="C51" s="34"/>
      <c r="D51" s="34"/>
      <c r="E51" s="34"/>
      <c r="F51" s="37">
        <v>382</v>
      </c>
      <c r="G51" s="37">
        <v>244</v>
      </c>
      <c r="H51" s="34"/>
    </row>
    <row r="52" spans="1:8">
      <c r="A52" s="37" t="s">
        <v>41</v>
      </c>
      <c r="B52" s="37" t="s">
        <v>59</v>
      </c>
      <c r="C52" s="39">
        <v>0.56379999999999997</v>
      </c>
      <c r="D52" s="39" t="s">
        <v>82</v>
      </c>
      <c r="E52" s="40">
        <v>2.12</v>
      </c>
      <c r="F52" s="37">
        <v>800</v>
      </c>
      <c r="G52" s="37">
        <v>345</v>
      </c>
      <c r="H52" s="34"/>
    </row>
    <row r="53" spans="1:8">
      <c r="A53" s="37" t="s">
        <v>107</v>
      </c>
      <c r="B53" s="37" t="s">
        <v>59</v>
      </c>
      <c r="C53" s="34"/>
      <c r="D53" s="34"/>
      <c r="E53" s="34"/>
      <c r="F53" s="37">
        <v>748</v>
      </c>
      <c r="G53" s="37">
        <v>337</v>
      </c>
      <c r="H53" s="34"/>
    </row>
    <row r="54" spans="1:8">
      <c r="A54" s="37" t="s">
        <v>42</v>
      </c>
      <c r="B54" s="37" t="s">
        <v>59</v>
      </c>
      <c r="C54" s="39">
        <v>0.54749999999999999</v>
      </c>
      <c r="D54" s="39" t="s">
        <v>82</v>
      </c>
      <c r="E54" s="40">
        <v>1.95</v>
      </c>
      <c r="F54" s="37">
        <v>814</v>
      </c>
      <c r="G54" s="37">
        <v>320</v>
      </c>
      <c r="H54" s="34"/>
    </row>
    <row r="55" spans="1:8">
      <c r="A55" s="37" t="s">
        <v>108</v>
      </c>
      <c r="B55" s="37" t="s">
        <v>59</v>
      </c>
      <c r="C55" s="34"/>
      <c r="D55" s="34"/>
      <c r="E55" s="34"/>
      <c r="F55" s="37">
        <v>1043</v>
      </c>
      <c r="G55" s="37">
        <v>371</v>
      </c>
      <c r="H55" s="34"/>
    </row>
    <row r="56" spans="1:8">
      <c r="A56" s="37" t="s">
        <v>109</v>
      </c>
      <c r="B56" s="37" t="s">
        <v>59</v>
      </c>
      <c r="C56" s="34"/>
      <c r="D56" s="34"/>
      <c r="E56" s="34"/>
      <c r="F56" s="37">
        <v>1286</v>
      </c>
      <c r="G56" s="37">
        <v>332</v>
      </c>
      <c r="H56" s="34"/>
    </row>
    <row r="57" spans="1:8">
      <c r="A57" s="37" t="s">
        <v>110</v>
      </c>
      <c r="B57" s="37" t="s">
        <v>111</v>
      </c>
      <c r="C57" s="34"/>
      <c r="D57" s="34"/>
      <c r="E57" s="34"/>
      <c r="F57" s="37">
        <v>346</v>
      </c>
      <c r="G57" s="37">
        <v>248</v>
      </c>
      <c r="H57" s="34"/>
    </row>
    <row r="58" spans="1:8">
      <c r="A58" s="37" t="s">
        <v>112</v>
      </c>
      <c r="B58" s="37" t="s">
        <v>111</v>
      </c>
      <c r="C58" s="34"/>
      <c r="D58" s="34"/>
      <c r="E58" s="34"/>
      <c r="F58" s="37">
        <v>309</v>
      </c>
      <c r="G58" s="37">
        <v>312</v>
      </c>
      <c r="H58" s="34"/>
    </row>
    <row r="59" spans="1:8">
      <c r="A59" s="37" t="s">
        <v>43</v>
      </c>
      <c r="B59" s="37" t="s">
        <v>59</v>
      </c>
      <c r="C59" s="40"/>
      <c r="D59" s="40"/>
      <c r="E59" s="40">
        <v>2</v>
      </c>
      <c r="F59" s="37">
        <v>1395</v>
      </c>
      <c r="G59" s="37">
        <v>304</v>
      </c>
      <c r="H59" s="34"/>
    </row>
    <row r="60" spans="1:8">
      <c r="A60" s="37" t="s">
        <v>44</v>
      </c>
      <c r="B60" s="37" t="s">
        <v>59</v>
      </c>
      <c r="C60" s="40">
        <v>0.75</v>
      </c>
      <c r="D60" s="39" t="s">
        <v>82</v>
      </c>
      <c r="E60" s="40">
        <v>2.6</v>
      </c>
      <c r="F60" s="37">
        <v>1392</v>
      </c>
      <c r="G60" s="37">
        <v>357</v>
      </c>
      <c r="H60" s="34"/>
    </row>
    <row r="61" spans="1:8">
      <c r="A61" s="37" t="s">
        <v>113</v>
      </c>
      <c r="B61" s="37" t="s">
        <v>111</v>
      </c>
      <c r="C61" s="34"/>
      <c r="D61" s="34"/>
      <c r="E61" s="34"/>
      <c r="F61" s="37">
        <v>702</v>
      </c>
      <c r="G61" s="37">
        <v>357</v>
      </c>
      <c r="H61" s="34"/>
    </row>
    <row r="62" spans="1:8">
      <c r="A62" s="37" t="s">
        <v>45</v>
      </c>
      <c r="B62" s="37" t="s">
        <v>59</v>
      </c>
      <c r="C62" s="39">
        <v>0.82499999999999996</v>
      </c>
      <c r="D62" s="39" t="s">
        <v>82</v>
      </c>
      <c r="E62" s="40">
        <v>2.5</v>
      </c>
      <c r="F62" s="37">
        <v>1138</v>
      </c>
      <c r="G62" s="37">
        <v>394</v>
      </c>
      <c r="H62" s="34"/>
    </row>
    <row r="63" spans="1:8">
      <c r="A63" s="37" t="s">
        <v>46</v>
      </c>
      <c r="B63" s="37" t="s">
        <v>59</v>
      </c>
      <c r="C63" s="40">
        <v>0.63</v>
      </c>
      <c r="D63" s="39" t="s">
        <v>82</v>
      </c>
      <c r="E63" s="40">
        <v>1.8</v>
      </c>
      <c r="F63" s="37">
        <v>1214</v>
      </c>
      <c r="G63" s="37">
        <v>297</v>
      </c>
      <c r="H63" s="34"/>
    </row>
    <row r="64" spans="1:8">
      <c r="A64" s="37" t="s">
        <v>114</v>
      </c>
      <c r="B64" s="37" t="s">
        <v>59</v>
      </c>
      <c r="C64" s="34"/>
      <c r="D64" s="34"/>
      <c r="E64" s="34"/>
      <c r="F64" s="37">
        <v>1412</v>
      </c>
      <c r="G64" s="37">
        <v>384</v>
      </c>
      <c r="H64" s="34"/>
    </row>
    <row r="65" spans="1:8">
      <c r="A65" s="37" t="s">
        <v>115</v>
      </c>
      <c r="B65" s="37" t="s">
        <v>111</v>
      </c>
      <c r="C65" s="34"/>
      <c r="D65" s="34"/>
      <c r="E65" s="34"/>
      <c r="F65" s="37">
        <v>539</v>
      </c>
      <c r="G65" s="37">
        <v>475</v>
      </c>
      <c r="H65" s="34"/>
    </row>
    <row r="66" spans="1:8">
      <c r="A66" s="37" t="s">
        <v>47</v>
      </c>
      <c r="B66" s="37" t="s">
        <v>59</v>
      </c>
      <c r="C66" s="39">
        <v>1.0475000000000001</v>
      </c>
      <c r="D66" s="39" t="s">
        <v>82</v>
      </c>
      <c r="E66" s="40">
        <v>3.46</v>
      </c>
      <c r="F66" s="37">
        <v>1286</v>
      </c>
      <c r="G66" s="37">
        <v>429</v>
      </c>
      <c r="H66" s="34"/>
    </row>
    <row r="67" spans="1:8">
      <c r="A67" s="37" t="s">
        <v>116</v>
      </c>
      <c r="B67" s="37" t="s">
        <v>111</v>
      </c>
      <c r="C67" s="34"/>
      <c r="D67" s="34"/>
      <c r="E67" s="34"/>
      <c r="F67" s="37">
        <v>353</v>
      </c>
      <c r="G67" s="37">
        <v>294</v>
      </c>
      <c r="H67" s="34"/>
    </row>
    <row r="68" spans="1:8">
      <c r="A68" s="37" t="s">
        <v>48</v>
      </c>
      <c r="B68" s="37" t="s">
        <v>59</v>
      </c>
      <c r="C68" s="39">
        <v>0.73750000000000004</v>
      </c>
      <c r="D68" s="39" t="s">
        <v>82</v>
      </c>
      <c r="E68" s="40">
        <v>3.05</v>
      </c>
      <c r="F68" s="37">
        <v>1205</v>
      </c>
      <c r="G68" s="37">
        <v>387</v>
      </c>
      <c r="H68" s="34"/>
    </row>
    <row r="69" spans="1:8">
      <c r="A69" s="37" t="s">
        <v>49</v>
      </c>
      <c r="B69" s="37" t="s">
        <v>59</v>
      </c>
      <c r="C69" s="39">
        <v>0.73199999999999998</v>
      </c>
      <c r="D69" s="39" t="s">
        <v>82</v>
      </c>
      <c r="E69" s="40">
        <v>1.48</v>
      </c>
      <c r="F69" s="37">
        <v>1191</v>
      </c>
      <c r="G69" s="37">
        <v>258</v>
      </c>
      <c r="H69" s="34"/>
    </row>
    <row r="70" spans="1:8">
      <c r="A70" s="37" t="s">
        <v>117</v>
      </c>
      <c r="B70" s="37" t="s">
        <v>59</v>
      </c>
      <c r="C70" s="34"/>
      <c r="D70" s="34"/>
      <c r="E70" s="34"/>
      <c r="F70" s="37">
        <v>810</v>
      </c>
      <c r="G70" s="37">
        <v>255</v>
      </c>
      <c r="H70" s="34"/>
    </row>
    <row r="71" spans="1:8">
      <c r="A71" s="37" t="s">
        <v>118</v>
      </c>
      <c r="B71" s="37" t="s">
        <v>59</v>
      </c>
      <c r="C71" s="34"/>
      <c r="D71" s="34"/>
      <c r="E71" s="34"/>
      <c r="F71" s="37">
        <v>884</v>
      </c>
      <c r="G71" s="37">
        <v>216</v>
      </c>
      <c r="H71" s="34"/>
    </row>
    <row r="72" spans="1:8">
      <c r="A72" s="37" t="s">
        <v>50</v>
      </c>
      <c r="B72" s="37" t="s">
        <v>59</v>
      </c>
      <c r="C72" s="40">
        <v>0.56999999999999995</v>
      </c>
      <c r="D72" s="39" t="s">
        <v>82</v>
      </c>
      <c r="E72" s="40">
        <v>1.01</v>
      </c>
      <c r="F72" s="37">
        <v>917</v>
      </c>
      <c r="G72" s="37">
        <v>218</v>
      </c>
      <c r="H72" s="34"/>
    </row>
    <row r="73" spans="1:8">
      <c r="A73" s="37" t="s">
        <v>119</v>
      </c>
      <c r="B73" s="37" t="s">
        <v>59</v>
      </c>
      <c r="C73" s="34"/>
      <c r="D73" s="34"/>
      <c r="E73" s="34"/>
      <c r="F73" s="37">
        <v>1250</v>
      </c>
      <c r="G73" s="37">
        <v>291</v>
      </c>
      <c r="H73" s="34"/>
    </row>
    <row r="74" spans="1:8">
      <c r="A74" s="37" t="s">
        <v>120</v>
      </c>
      <c r="B74" s="37" t="s">
        <v>59</v>
      </c>
      <c r="C74" s="34"/>
      <c r="D74" s="34"/>
      <c r="E74" s="34"/>
      <c r="F74" s="37">
        <v>1221</v>
      </c>
      <c r="G74" s="37">
        <v>318</v>
      </c>
      <c r="H74" s="34"/>
    </row>
    <row r="75" spans="1:8">
      <c r="A75" s="37" t="s">
        <v>51</v>
      </c>
      <c r="B75" s="37" t="s">
        <v>59</v>
      </c>
      <c r="C75" s="39">
        <v>0.59340406499999998</v>
      </c>
      <c r="D75" s="39" t="s">
        <v>82</v>
      </c>
      <c r="E75" s="40">
        <v>1</v>
      </c>
      <c r="F75" s="37">
        <v>779</v>
      </c>
      <c r="G75" s="37">
        <v>220</v>
      </c>
      <c r="H75" s="34"/>
    </row>
    <row r="76" spans="1:8" ht="9" customHeight="1">
      <c r="A76" s="37"/>
      <c r="B76" s="37"/>
      <c r="C76" s="34"/>
      <c r="D76" s="34"/>
      <c r="E76" s="34"/>
      <c r="F76" s="37"/>
      <c r="G76" s="37"/>
      <c r="H76" s="34"/>
    </row>
    <row r="77" spans="1:8">
      <c r="A77" s="42" t="s">
        <v>121</v>
      </c>
      <c r="B77" s="37"/>
      <c r="C77" s="34"/>
      <c r="D77" s="34"/>
      <c r="E77" s="34"/>
      <c r="F77" s="37"/>
      <c r="G77" s="37"/>
      <c r="H77" s="34"/>
    </row>
    <row r="78" spans="1:8">
      <c r="A78" s="37" t="s">
        <v>122</v>
      </c>
      <c r="B78" s="37" t="s">
        <v>123</v>
      </c>
      <c r="C78" s="43">
        <v>0.2202175902991734</v>
      </c>
      <c r="D78" s="44" t="s">
        <v>82</v>
      </c>
      <c r="E78" s="34"/>
      <c r="F78" s="44">
        <v>1362.7719087357502</v>
      </c>
      <c r="G78" s="44">
        <v>246.00172870935137</v>
      </c>
      <c r="H78" s="37" t="s">
        <v>124</v>
      </c>
    </row>
    <row r="79" spans="1:8">
      <c r="A79" s="37" t="s">
        <v>125</v>
      </c>
      <c r="B79" s="37" t="s">
        <v>123</v>
      </c>
      <c r="C79" s="43">
        <v>0.15740951989691263</v>
      </c>
      <c r="D79" s="44">
        <v>62.928847487938413</v>
      </c>
      <c r="E79" s="34"/>
      <c r="F79" s="44">
        <v>1176.2630396673023</v>
      </c>
      <c r="G79" s="44">
        <v>242.97527224509554</v>
      </c>
      <c r="H79" s="37" t="s">
        <v>124</v>
      </c>
    </row>
    <row r="80" spans="1:8">
      <c r="A80" s="37" t="s">
        <v>126</v>
      </c>
      <c r="B80" s="37" t="s">
        <v>123</v>
      </c>
      <c r="C80" s="43">
        <v>0.38903109427257976</v>
      </c>
      <c r="D80" s="44">
        <v>385.61104069655704</v>
      </c>
      <c r="E80" s="34"/>
      <c r="F80" s="44">
        <v>1389.0519918034904</v>
      </c>
      <c r="G80" s="44">
        <v>214.60836189542312</v>
      </c>
      <c r="H80" s="37" t="s">
        <v>124</v>
      </c>
    </row>
    <row r="81" spans="1:8">
      <c r="A81" s="37" t="s">
        <v>127</v>
      </c>
      <c r="B81" s="37" t="s">
        <v>123</v>
      </c>
      <c r="C81" s="43">
        <v>0.19500000000000001</v>
      </c>
      <c r="D81" s="44">
        <v>216</v>
      </c>
      <c r="E81" s="34"/>
      <c r="F81" s="44"/>
      <c r="G81" s="44"/>
      <c r="H81" s="37" t="s">
        <v>128</v>
      </c>
    </row>
    <row r="82" spans="1:8">
      <c r="A82" s="37" t="s">
        <v>129</v>
      </c>
      <c r="B82" s="37" t="s">
        <v>123</v>
      </c>
      <c r="C82" s="43">
        <v>0.34944383739174789</v>
      </c>
      <c r="D82" s="44">
        <v>96.769062662330185</v>
      </c>
      <c r="E82" s="34"/>
      <c r="F82" s="44">
        <v>1402.2811577508635</v>
      </c>
      <c r="G82" s="44">
        <v>231.61854350196623</v>
      </c>
      <c r="H82" s="37" t="s">
        <v>124</v>
      </c>
    </row>
    <row r="83" spans="1:8">
      <c r="A83" s="37" t="s">
        <v>130</v>
      </c>
      <c r="B83" s="37" t="s">
        <v>123</v>
      </c>
      <c r="C83" s="43">
        <v>0.11484159929671729</v>
      </c>
      <c r="D83" s="44">
        <v>39.150545214789986</v>
      </c>
      <c r="E83" s="34"/>
      <c r="F83" s="44">
        <v>1106.3720505602125</v>
      </c>
      <c r="G83" s="44">
        <v>189.14063399322987</v>
      </c>
      <c r="H83" s="37" t="s">
        <v>124</v>
      </c>
    </row>
    <row r="84" spans="1:8">
      <c r="A84" s="37" t="s">
        <v>131</v>
      </c>
      <c r="B84" s="37" t="s">
        <v>123</v>
      </c>
      <c r="C84" s="43">
        <v>0.32740855889260223</v>
      </c>
      <c r="D84" s="44">
        <v>114.81724805000846</v>
      </c>
      <c r="E84" s="34"/>
      <c r="F84" s="44">
        <v>1430.6404301902105</v>
      </c>
      <c r="G84" s="44">
        <v>187.92354270684979</v>
      </c>
      <c r="H84" s="37" t="s">
        <v>124</v>
      </c>
    </row>
    <row r="85" spans="1:8">
      <c r="A85" s="37" t="s">
        <v>132</v>
      </c>
      <c r="B85" s="37" t="s">
        <v>123</v>
      </c>
      <c r="C85" s="43">
        <v>8.5025943200826432E-2</v>
      </c>
      <c r="D85" s="44">
        <v>144.09659847719007</v>
      </c>
      <c r="E85" s="34"/>
      <c r="F85" s="44">
        <v>1444.8538259815778</v>
      </c>
      <c r="G85" s="44">
        <v>234.49260124859501</v>
      </c>
      <c r="H85" s="37" t="s">
        <v>124</v>
      </c>
    </row>
    <row r="86" spans="1:8">
      <c r="A86" s="37" t="s">
        <v>133</v>
      </c>
      <c r="B86" s="37" t="s">
        <v>123</v>
      </c>
      <c r="C86" s="43">
        <v>0.38621232746572121</v>
      </c>
      <c r="D86" s="44">
        <v>101.91714197012088</v>
      </c>
      <c r="E86" s="34"/>
      <c r="F86" s="44">
        <v>1395.9885779321858</v>
      </c>
      <c r="G86" s="44">
        <v>215.00940915626376</v>
      </c>
      <c r="H86" s="37" t="s">
        <v>124</v>
      </c>
    </row>
    <row r="87" spans="1:8">
      <c r="A87" s="37" t="s">
        <v>134</v>
      </c>
      <c r="B87" s="37" t="s">
        <v>123</v>
      </c>
      <c r="C87" s="43">
        <v>0.31790777619854999</v>
      </c>
      <c r="D87" s="44">
        <v>60.384717266763687</v>
      </c>
      <c r="E87" s="34"/>
      <c r="F87" s="44">
        <v>1311.4004648979392</v>
      </c>
      <c r="G87" s="44">
        <v>202.31840319525969</v>
      </c>
      <c r="H87" s="37" t="s">
        <v>124</v>
      </c>
    </row>
    <row r="88" spans="1:8">
      <c r="A88" s="37" t="s">
        <v>135</v>
      </c>
      <c r="B88" s="37" t="s">
        <v>123</v>
      </c>
      <c r="C88" s="34"/>
      <c r="D88" s="34"/>
      <c r="E88" s="34"/>
      <c r="F88" s="44">
        <v>1524.8819265565276</v>
      </c>
      <c r="G88" s="44">
        <v>459.16374845136608</v>
      </c>
      <c r="H88" s="37" t="s">
        <v>124</v>
      </c>
    </row>
    <row r="89" spans="1:8">
      <c r="A89" s="37" t="s">
        <v>136</v>
      </c>
      <c r="B89" s="37" t="s">
        <v>123</v>
      </c>
      <c r="C89" s="34"/>
      <c r="D89" s="34"/>
      <c r="E89" s="34"/>
      <c r="F89" s="44">
        <v>1640.6236768445549</v>
      </c>
      <c r="G89" s="44">
        <v>383.07519201799397</v>
      </c>
      <c r="H89" s="37" t="s">
        <v>124</v>
      </c>
    </row>
    <row r="90" spans="1:8">
      <c r="A90" s="37" t="s">
        <v>137</v>
      </c>
      <c r="B90" s="37" t="s">
        <v>123</v>
      </c>
      <c r="C90" s="34"/>
      <c r="D90" s="34"/>
      <c r="E90" s="34"/>
      <c r="F90" s="44">
        <v>1563.3810277735975</v>
      </c>
      <c r="G90" s="44">
        <v>477.66243184221241</v>
      </c>
      <c r="H90" s="37" t="s">
        <v>124</v>
      </c>
    </row>
    <row r="91" spans="1:8">
      <c r="A91" s="37" t="s">
        <v>138</v>
      </c>
      <c r="B91" s="37" t="s">
        <v>123</v>
      </c>
      <c r="C91" s="34"/>
      <c r="D91" s="34"/>
      <c r="E91" s="34"/>
      <c r="F91" s="44">
        <v>806.41100022482578</v>
      </c>
      <c r="G91" s="44">
        <v>232.5</v>
      </c>
      <c r="H91" s="37" t="s">
        <v>128</v>
      </c>
    </row>
    <row r="92" spans="1:8">
      <c r="A92" s="37" t="s">
        <v>139</v>
      </c>
      <c r="B92" s="37" t="s">
        <v>123</v>
      </c>
      <c r="C92" s="34"/>
      <c r="D92" s="34"/>
      <c r="E92" s="34"/>
      <c r="F92" s="44">
        <v>747.50801409786379</v>
      </c>
      <c r="G92" s="44">
        <v>227.02335646060246</v>
      </c>
      <c r="H92" s="37" t="s">
        <v>124</v>
      </c>
    </row>
    <row r="93" spans="1:8">
      <c r="A93" s="37" t="s">
        <v>140</v>
      </c>
      <c r="B93" s="37" t="s">
        <v>123</v>
      </c>
      <c r="C93" s="34"/>
      <c r="D93" s="34"/>
      <c r="E93" s="34"/>
      <c r="F93" s="44">
        <v>844.53441096147299</v>
      </c>
      <c r="G93" s="44">
        <v>220.48548749423685</v>
      </c>
      <c r="H93" s="37" t="s">
        <v>124</v>
      </c>
    </row>
    <row r="94" spans="1:8">
      <c r="A94" s="37" t="s">
        <v>141</v>
      </c>
      <c r="B94" s="37" t="s">
        <v>123</v>
      </c>
      <c r="C94" s="34"/>
      <c r="D94" s="34"/>
      <c r="E94" s="34"/>
      <c r="F94" s="44">
        <v>1176.0234731352552</v>
      </c>
      <c r="G94" s="44">
        <v>249.47905447393998</v>
      </c>
      <c r="H94" s="37" t="s">
        <v>124</v>
      </c>
    </row>
    <row r="95" spans="1:8">
      <c r="A95" s="37" t="s">
        <v>142</v>
      </c>
      <c r="B95" s="37" t="s">
        <v>123</v>
      </c>
      <c r="C95" s="34"/>
      <c r="D95" s="34"/>
      <c r="E95" s="34"/>
      <c r="F95" s="44">
        <v>1135.8906235817744</v>
      </c>
      <c r="G95" s="44">
        <v>236.14941858992756</v>
      </c>
      <c r="H95" s="37" t="s">
        <v>124</v>
      </c>
    </row>
    <row r="96" spans="1:8">
      <c r="A96" s="45" t="s">
        <v>143</v>
      </c>
      <c r="B96" s="45" t="s">
        <v>123</v>
      </c>
      <c r="C96" s="46"/>
      <c r="D96" s="46"/>
      <c r="E96" s="46"/>
      <c r="F96" s="47">
        <v>1763.7863522564817</v>
      </c>
      <c r="G96" s="47">
        <v>326.3045537478647</v>
      </c>
      <c r="H96" s="45" t="s">
        <v>124</v>
      </c>
    </row>
    <row r="97" spans="1:2">
      <c r="A97" s="61" t="s">
        <v>14</v>
      </c>
      <c r="B97" s="59" t="s">
        <v>184</v>
      </c>
    </row>
    <row r="98" spans="1:2">
      <c r="A98" s="61" t="s">
        <v>15</v>
      </c>
      <c r="B98" s="60" t="s">
        <v>187</v>
      </c>
    </row>
    <row r="99" spans="1:2">
      <c r="A99" s="61" t="s">
        <v>16</v>
      </c>
      <c r="B99" s="60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50C9-45BB-E44A-AA3F-15CC7A7C3071}">
  <dimension ref="A1:V24"/>
  <sheetViews>
    <sheetView workbookViewId="0"/>
  </sheetViews>
  <sheetFormatPr baseColWidth="10" defaultRowHeight="16"/>
  <cols>
    <col min="1" max="1" width="17.33203125" customWidth="1"/>
    <col min="4" max="13" width="9.83203125" customWidth="1"/>
    <col min="18" max="18" width="14.1640625" customWidth="1"/>
    <col min="19" max="19" width="13.1640625" customWidth="1"/>
  </cols>
  <sheetData>
    <row r="1" spans="1:22">
      <c r="A1" s="54" t="s">
        <v>223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2">
      <c r="A2" s="107" t="s">
        <v>35</v>
      </c>
      <c r="B2" s="107"/>
      <c r="C2" s="107"/>
      <c r="D2" s="109" t="s">
        <v>149</v>
      </c>
      <c r="E2" s="109"/>
      <c r="F2" s="110"/>
      <c r="G2" s="110"/>
      <c r="H2" s="110"/>
      <c r="I2" s="108" t="s">
        <v>171</v>
      </c>
      <c r="J2" s="108"/>
      <c r="K2" s="108"/>
      <c r="L2" s="108"/>
      <c r="M2" s="108"/>
      <c r="N2" s="106" t="s">
        <v>148</v>
      </c>
      <c r="O2" s="106"/>
      <c r="P2" s="106"/>
      <c r="Q2" s="106"/>
      <c r="R2" s="106"/>
      <c r="S2" s="106"/>
      <c r="U2" s="34"/>
      <c r="V2" s="34"/>
    </row>
    <row r="3" spans="1:22" ht="17">
      <c r="A3" s="50" t="s">
        <v>166</v>
      </c>
      <c r="B3" s="50" t="s">
        <v>165</v>
      </c>
      <c r="C3" s="50" t="s">
        <v>167</v>
      </c>
      <c r="D3" s="35" t="s">
        <v>175</v>
      </c>
      <c r="E3" s="35" t="s">
        <v>176</v>
      </c>
      <c r="F3" s="35" t="s">
        <v>168</v>
      </c>
      <c r="G3" s="35" t="s">
        <v>169</v>
      </c>
      <c r="H3" s="35" t="s">
        <v>145</v>
      </c>
      <c r="I3" s="35" t="s">
        <v>175</v>
      </c>
      <c r="J3" s="35" t="s">
        <v>176</v>
      </c>
      <c r="K3" s="50" t="s">
        <v>168</v>
      </c>
      <c r="L3" s="50" t="s">
        <v>169</v>
      </c>
      <c r="M3" s="50" t="s">
        <v>170</v>
      </c>
      <c r="N3" s="35" t="s">
        <v>235</v>
      </c>
      <c r="O3" s="35" t="s">
        <v>173</v>
      </c>
      <c r="P3" s="35" t="s">
        <v>174</v>
      </c>
      <c r="Q3" s="35" t="s">
        <v>177</v>
      </c>
      <c r="R3" s="35" t="s">
        <v>172</v>
      </c>
      <c r="S3" s="35" t="s">
        <v>144</v>
      </c>
    </row>
    <row r="4" spans="1:22">
      <c r="A4" s="49" t="s">
        <v>150</v>
      </c>
      <c r="B4" s="49" t="s">
        <v>151</v>
      </c>
      <c r="C4" s="43">
        <v>82.64</v>
      </c>
      <c r="D4" s="43">
        <v>0.2202175902991734</v>
      </c>
      <c r="E4" s="44" t="s">
        <v>82</v>
      </c>
      <c r="F4" s="44">
        <v>1362.7719087357502</v>
      </c>
      <c r="G4" s="44">
        <v>246.00172870935137</v>
      </c>
      <c r="H4" s="37">
        <v>12.3</v>
      </c>
      <c r="I4" s="28">
        <v>0.25109999999999999</v>
      </c>
      <c r="J4" s="51" t="s">
        <v>82</v>
      </c>
      <c r="K4" s="51">
        <v>1553.881439800821</v>
      </c>
      <c r="L4" s="51">
        <v>280.49999999999994</v>
      </c>
      <c r="M4" s="49">
        <v>6</v>
      </c>
      <c r="N4" s="41">
        <v>268</v>
      </c>
      <c r="O4" s="41">
        <v>59.2</v>
      </c>
      <c r="P4" s="37">
        <v>359</v>
      </c>
      <c r="Q4" s="37">
        <v>0.64200000000000002</v>
      </c>
      <c r="R4" s="37" t="s">
        <v>33</v>
      </c>
      <c r="S4" s="37" t="s">
        <v>146</v>
      </c>
    </row>
    <row r="5" spans="1:22">
      <c r="A5" s="49" t="s">
        <v>152</v>
      </c>
      <c r="B5" s="49" t="s">
        <v>151</v>
      </c>
      <c r="C5" s="43">
        <v>82.64</v>
      </c>
      <c r="D5" s="43">
        <v>0.15740951989691263</v>
      </c>
      <c r="E5" s="44">
        <v>62.928847487938413</v>
      </c>
      <c r="F5" s="44">
        <v>1176.2630396673023</v>
      </c>
      <c r="G5" s="44">
        <v>242.97527224509554</v>
      </c>
      <c r="H5" s="37">
        <v>12.6</v>
      </c>
      <c r="I5" s="28">
        <v>0.18010000000000001</v>
      </c>
      <c r="J5" s="51">
        <v>72</v>
      </c>
      <c r="K5" s="51">
        <v>1345.8205932069311</v>
      </c>
      <c r="L5" s="51">
        <v>278</v>
      </c>
      <c r="M5" s="49">
        <v>3</v>
      </c>
      <c r="N5" s="41">
        <v>268</v>
      </c>
      <c r="O5" s="41">
        <v>59.2</v>
      </c>
      <c r="P5" s="37">
        <v>359</v>
      </c>
      <c r="Q5" s="37">
        <v>454</v>
      </c>
      <c r="R5" s="37">
        <v>0.44</v>
      </c>
      <c r="S5" s="37" t="s">
        <v>146</v>
      </c>
    </row>
    <row r="6" spans="1:22">
      <c r="A6" s="49" t="s">
        <v>153</v>
      </c>
      <c r="B6" s="49" t="s">
        <v>151</v>
      </c>
      <c r="C6" s="43">
        <v>82.64</v>
      </c>
      <c r="D6" s="43">
        <v>0.38903109427257976</v>
      </c>
      <c r="E6" s="44">
        <v>385.61104069655704</v>
      </c>
      <c r="F6" s="44">
        <v>1389.0519918034904</v>
      </c>
      <c r="G6" s="44">
        <v>214.60836189542312</v>
      </c>
      <c r="H6" s="37">
        <v>14.500000000000002</v>
      </c>
      <c r="I6" s="28">
        <v>0.45500000000000002</v>
      </c>
      <c r="J6" s="51">
        <v>451</v>
      </c>
      <c r="K6" s="51">
        <v>1624.5967625090555</v>
      </c>
      <c r="L6" s="51">
        <v>251</v>
      </c>
      <c r="M6" s="49">
        <v>5</v>
      </c>
      <c r="N6" s="41">
        <v>86</v>
      </c>
      <c r="O6" s="41">
        <v>59.2</v>
      </c>
      <c r="P6" s="37">
        <v>359</v>
      </c>
      <c r="Q6" s="37">
        <v>0.36799999999999999</v>
      </c>
      <c r="R6" s="37">
        <v>8.8999999999999996E-2</v>
      </c>
      <c r="S6" s="37" t="s">
        <v>147</v>
      </c>
    </row>
    <row r="7" spans="1:22">
      <c r="A7" s="49" t="s">
        <v>154</v>
      </c>
      <c r="B7" s="49" t="s">
        <v>151</v>
      </c>
      <c r="C7" s="43">
        <v>82.64</v>
      </c>
      <c r="D7" s="43"/>
      <c r="E7" s="44"/>
      <c r="F7" s="44"/>
      <c r="G7" s="44"/>
      <c r="H7" s="37"/>
      <c r="I7" s="28">
        <v>0.19500000000000001</v>
      </c>
      <c r="J7" s="51">
        <v>216</v>
      </c>
      <c r="K7" s="51"/>
      <c r="L7" s="51"/>
      <c r="M7" s="49"/>
      <c r="N7" s="41">
        <v>130</v>
      </c>
      <c r="O7" s="41">
        <v>59.2</v>
      </c>
      <c r="P7" s="37">
        <v>359</v>
      </c>
      <c r="Q7" s="37">
        <v>0.23699999999999999</v>
      </c>
      <c r="R7" s="37">
        <v>5.6000000000000001E-2</v>
      </c>
      <c r="S7" s="37" t="s">
        <v>147</v>
      </c>
    </row>
    <row r="8" spans="1:22">
      <c r="A8" s="49" t="s">
        <v>155</v>
      </c>
      <c r="B8" s="49" t="s">
        <v>151</v>
      </c>
      <c r="C8" s="43">
        <v>82.28</v>
      </c>
      <c r="D8" s="43">
        <v>0.34944383739174789</v>
      </c>
      <c r="E8" s="44">
        <v>96.769062662330185</v>
      </c>
      <c r="F8" s="44">
        <v>1402.2811577508635</v>
      </c>
      <c r="G8" s="44">
        <v>231.61854350196623</v>
      </c>
      <c r="H8" s="37">
        <v>10.399999999999999</v>
      </c>
      <c r="I8" s="28">
        <v>0.39</v>
      </c>
      <c r="J8" s="51">
        <v>108</v>
      </c>
      <c r="K8" s="51">
        <v>1565.0287485532047</v>
      </c>
      <c r="L8" s="51">
        <v>258.5</v>
      </c>
      <c r="M8" s="49">
        <v>6</v>
      </c>
      <c r="N8" s="41">
        <v>130</v>
      </c>
      <c r="O8" s="41">
        <v>59.2</v>
      </c>
      <c r="P8" s="37">
        <v>359</v>
      </c>
      <c r="Q8" s="37">
        <v>0.47499999999999998</v>
      </c>
      <c r="R8" s="37">
        <v>3.2000000000000001E-2</v>
      </c>
      <c r="S8" s="37" t="s">
        <v>147</v>
      </c>
    </row>
    <row r="9" spans="1:22">
      <c r="A9" s="49" t="s">
        <v>156</v>
      </c>
      <c r="B9" s="49" t="s">
        <v>151</v>
      </c>
      <c r="C9" s="43">
        <v>82.6</v>
      </c>
      <c r="D9" s="43">
        <v>0.11484159929671729</v>
      </c>
      <c r="E9" s="44">
        <v>39.150545214789986</v>
      </c>
      <c r="F9" s="44">
        <v>1106.3720505602125</v>
      </c>
      <c r="G9" s="44">
        <v>189.14063399322987</v>
      </c>
      <c r="H9" s="37">
        <v>13</v>
      </c>
      <c r="I9" s="28">
        <v>0.13200000000000001</v>
      </c>
      <c r="J9" s="51">
        <v>45</v>
      </c>
      <c r="K9" s="51">
        <v>1271.6743024156281</v>
      </c>
      <c r="L9" s="51">
        <v>217.40000000000003</v>
      </c>
      <c r="M9" s="49">
        <v>5</v>
      </c>
      <c r="N9" s="41">
        <v>97</v>
      </c>
      <c r="O9" s="41">
        <v>59.2</v>
      </c>
      <c r="P9" s="37">
        <v>359</v>
      </c>
      <c r="Q9" s="37">
        <v>0.12</v>
      </c>
      <c r="R9" s="37">
        <v>0.01</v>
      </c>
      <c r="S9" s="37" t="s">
        <v>147</v>
      </c>
    </row>
    <row r="10" spans="1:22">
      <c r="A10" s="49" t="s">
        <v>157</v>
      </c>
      <c r="B10" s="49" t="s">
        <v>151</v>
      </c>
      <c r="C10" s="43">
        <v>82.16</v>
      </c>
      <c r="D10" s="43">
        <v>0.32740855889260223</v>
      </c>
      <c r="E10" s="44">
        <v>114.81724805000846</v>
      </c>
      <c r="F10" s="44">
        <v>1430.6404301902105</v>
      </c>
      <c r="G10" s="44">
        <v>187.92354270684979</v>
      </c>
      <c r="H10" s="37">
        <v>10.299999999999997</v>
      </c>
      <c r="I10" s="28">
        <v>0.36499999999999999</v>
      </c>
      <c r="J10" s="51">
        <v>128</v>
      </c>
      <c r="K10" s="51">
        <v>1594.8995309884842</v>
      </c>
      <c r="L10" s="51">
        <v>209.5</v>
      </c>
      <c r="M10" s="49">
        <v>4</v>
      </c>
      <c r="N10" s="41">
        <v>123</v>
      </c>
      <c r="O10" s="41">
        <v>59.2</v>
      </c>
      <c r="P10" s="37">
        <v>359</v>
      </c>
      <c r="Q10" s="37">
        <v>0.42199999999999999</v>
      </c>
      <c r="R10" s="37">
        <v>3.5999999999999997E-2</v>
      </c>
      <c r="S10" s="37" t="s">
        <v>147</v>
      </c>
    </row>
    <row r="11" spans="1:22">
      <c r="A11" s="49" t="s">
        <v>158</v>
      </c>
      <c r="B11" s="49" t="s">
        <v>151</v>
      </c>
      <c r="C11" s="43">
        <v>82.12</v>
      </c>
      <c r="D11" s="43">
        <v>8.5025943200826432E-2</v>
      </c>
      <c r="E11" s="44">
        <v>144.09659847719007</v>
      </c>
      <c r="F11" s="44">
        <v>1444.8538259815778</v>
      </c>
      <c r="G11" s="44">
        <v>234.49260124859501</v>
      </c>
      <c r="H11" s="37">
        <v>10.499999999999998</v>
      </c>
      <c r="I11" s="28">
        <v>9.5000000000000001E-2</v>
      </c>
      <c r="J11" s="51">
        <v>161</v>
      </c>
      <c r="K11" s="51">
        <v>1614.3439084709353</v>
      </c>
      <c r="L11" s="51">
        <v>262</v>
      </c>
      <c r="M11" s="49">
        <v>5</v>
      </c>
      <c r="N11" s="41">
        <v>192</v>
      </c>
      <c r="O11" s="41">
        <v>59.2</v>
      </c>
      <c r="P11" s="37">
        <v>359</v>
      </c>
      <c r="Q11" s="37">
        <v>0.154</v>
      </c>
      <c r="R11" s="37">
        <v>7.0999999999999994E-2</v>
      </c>
      <c r="S11" s="37" t="s">
        <v>147</v>
      </c>
    </row>
    <row r="12" spans="1:22">
      <c r="A12" s="49" t="s">
        <v>159</v>
      </c>
      <c r="B12" s="49" t="s">
        <v>151</v>
      </c>
      <c r="C12" s="43">
        <v>82.19</v>
      </c>
      <c r="D12" s="43">
        <v>0.38621232746572121</v>
      </c>
      <c r="E12" s="44">
        <v>101.91714197012088</v>
      </c>
      <c r="F12" s="44">
        <v>1395.9885779321858</v>
      </c>
      <c r="G12" s="44">
        <v>215.00940915626376</v>
      </c>
      <c r="H12" s="37">
        <v>10.599999999999998</v>
      </c>
      <c r="I12" s="28">
        <v>0.432</v>
      </c>
      <c r="J12" s="51">
        <v>114</v>
      </c>
      <c r="K12" s="51">
        <v>1561.4909799072384</v>
      </c>
      <c r="L12" s="51">
        <v>240.49999999999997</v>
      </c>
      <c r="M12" s="49">
        <v>6</v>
      </c>
      <c r="N12" s="41">
        <v>177</v>
      </c>
      <c r="O12" s="41">
        <v>59.2</v>
      </c>
      <c r="P12" s="37">
        <v>359</v>
      </c>
      <c r="Q12" s="37">
        <v>0.70499999999999996</v>
      </c>
      <c r="R12" s="37">
        <v>4.5999999999999999E-2</v>
      </c>
      <c r="S12" s="37" t="s">
        <v>146</v>
      </c>
    </row>
    <row r="13" spans="1:22">
      <c r="A13" s="49" t="s">
        <v>160</v>
      </c>
      <c r="B13" s="49" t="s">
        <v>151</v>
      </c>
      <c r="C13" s="43">
        <v>82.19</v>
      </c>
      <c r="D13" s="43">
        <v>0.31790777619854999</v>
      </c>
      <c r="E13" s="44">
        <v>60.384717266763687</v>
      </c>
      <c r="F13" s="44">
        <v>1311.4004648979392</v>
      </c>
      <c r="G13" s="44">
        <v>202.31840319525969</v>
      </c>
      <c r="H13" s="37">
        <v>11.2</v>
      </c>
      <c r="I13" s="28">
        <v>0.35799999999999998</v>
      </c>
      <c r="J13" s="51">
        <v>68</v>
      </c>
      <c r="K13" s="51">
        <v>1476.7847834594854</v>
      </c>
      <c r="L13" s="51">
        <v>227.83333333333331</v>
      </c>
      <c r="M13" s="49">
        <v>6</v>
      </c>
      <c r="N13" s="41">
        <v>177</v>
      </c>
      <c r="O13" s="41">
        <v>59.2</v>
      </c>
      <c r="P13" s="37">
        <v>359</v>
      </c>
      <c r="Q13" s="37">
        <v>0.59699999999999998</v>
      </c>
      <c r="R13" s="37">
        <v>2.5000000000000001E-2</v>
      </c>
      <c r="S13" s="37" t="s">
        <v>146</v>
      </c>
    </row>
    <row r="14" spans="1:22">
      <c r="A14" s="49" t="s">
        <v>138</v>
      </c>
      <c r="B14" s="49" t="s">
        <v>161</v>
      </c>
      <c r="C14" s="49"/>
      <c r="D14" s="37"/>
      <c r="E14" s="43"/>
      <c r="F14" s="44"/>
      <c r="G14" s="44"/>
      <c r="H14" s="37"/>
      <c r="K14" s="51">
        <v>806.41100022482578</v>
      </c>
      <c r="L14" s="51">
        <v>232.5</v>
      </c>
      <c r="M14" s="49">
        <v>2</v>
      </c>
      <c r="N14" s="37"/>
      <c r="O14" s="37"/>
    </row>
    <row r="15" spans="1:22">
      <c r="A15" s="49" t="s">
        <v>162</v>
      </c>
      <c r="B15" s="49" t="s">
        <v>151</v>
      </c>
      <c r="C15" s="43">
        <v>66.319999999999993</v>
      </c>
      <c r="D15" s="37"/>
      <c r="E15" s="43"/>
      <c r="F15" s="44">
        <v>1524.8819265565276</v>
      </c>
      <c r="G15" s="44">
        <v>459.16374845136608</v>
      </c>
      <c r="H15" s="37">
        <v>0.9000000000000008</v>
      </c>
      <c r="K15" s="51">
        <v>1538.7291099397967</v>
      </c>
      <c r="L15" s="51">
        <v>463.33333333333337</v>
      </c>
      <c r="M15" s="49">
        <v>3</v>
      </c>
      <c r="N15" s="37"/>
      <c r="O15" s="37"/>
    </row>
    <row r="16" spans="1:22">
      <c r="A16" s="49" t="s">
        <v>163</v>
      </c>
      <c r="B16" s="49" t="s">
        <v>151</v>
      </c>
      <c r="C16" s="43">
        <v>68.36</v>
      </c>
      <c r="D16" s="37"/>
      <c r="E16" s="43"/>
      <c r="F16" s="44">
        <v>1640.6236768445549</v>
      </c>
      <c r="G16" s="44">
        <v>383.07519201799397</v>
      </c>
      <c r="H16" s="37">
        <v>0.50000000000000044</v>
      </c>
      <c r="K16" s="51">
        <v>1648.8671904274186</v>
      </c>
      <c r="L16" s="51">
        <v>385</v>
      </c>
      <c r="M16" s="49">
        <v>1</v>
      </c>
      <c r="N16" s="37"/>
      <c r="O16" s="37"/>
    </row>
    <row r="17" spans="1:19">
      <c r="A17" s="49" t="s">
        <v>164</v>
      </c>
      <c r="B17" s="49" t="s">
        <v>151</v>
      </c>
      <c r="C17" s="43">
        <v>68.67</v>
      </c>
      <c r="D17" s="37"/>
      <c r="E17" s="43"/>
      <c r="F17" s="44">
        <v>1563.3810277735975</v>
      </c>
      <c r="G17" s="44">
        <v>477.66243184221241</v>
      </c>
      <c r="H17" s="37">
        <v>0.9000000000000008</v>
      </c>
      <c r="K17" s="51">
        <v>1577.5778146936123</v>
      </c>
      <c r="L17" s="51">
        <v>482</v>
      </c>
      <c r="M17" s="49">
        <v>1</v>
      </c>
      <c r="N17" s="37"/>
      <c r="O17" s="37"/>
    </row>
    <row r="18" spans="1:19">
      <c r="A18" s="49" t="s">
        <v>143</v>
      </c>
      <c r="B18" s="49" t="s">
        <v>151</v>
      </c>
      <c r="C18" s="43">
        <v>70.489999999999995</v>
      </c>
      <c r="D18" s="37"/>
      <c r="E18" s="43"/>
      <c r="F18" s="44">
        <v>1763.7863522564817</v>
      </c>
      <c r="G18" s="44">
        <v>326.3045537478647</v>
      </c>
      <c r="H18" s="37">
        <v>6.100000000000005</v>
      </c>
      <c r="K18" s="51">
        <v>1878.3548999525365</v>
      </c>
      <c r="L18" s="51">
        <v>347.50000000000006</v>
      </c>
      <c r="M18" s="49">
        <v>2</v>
      </c>
      <c r="N18" s="37"/>
      <c r="O18" s="37"/>
    </row>
    <row r="19" spans="1:19">
      <c r="A19" s="49" t="s">
        <v>139</v>
      </c>
      <c r="B19" s="49" t="s">
        <v>151</v>
      </c>
      <c r="C19" s="43">
        <v>83.61</v>
      </c>
      <c r="D19" s="37"/>
      <c r="E19" s="43"/>
      <c r="F19" s="44">
        <v>747.50801409786379</v>
      </c>
      <c r="G19" s="44">
        <v>227.02335646060246</v>
      </c>
      <c r="H19" s="37">
        <v>5.8000000000000052</v>
      </c>
      <c r="K19" s="51">
        <v>793.52818232536458</v>
      </c>
      <c r="L19" s="51">
        <v>241</v>
      </c>
      <c r="M19" s="49">
        <v>3</v>
      </c>
      <c r="N19" s="37"/>
      <c r="O19" s="37"/>
    </row>
    <row r="20" spans="1:19">
      <c r="A20" s="49" t="s">
        <v>140</v>
      </c>
      <c r="B20" s="49" t="s">
        <v>151</v>
      </c>
      <c r="C20" s="43">
        <v>83.08</v>
      </c>
      <c r="D20" s="37"/>
      <c r="E20" s="43"/>
      <c r="F20" s="44">
        <v>844.53441096147299</v>
      </c>
      <c r="G20" s="44">
        <v>220.48548749423685</v>
      </c>
      <c r="H20" s="37">
        <v>5.100000000000005</v>
      </c>
      <c r="K20" s="51">
        <v>889.91569033998633</v>
      </c>
      <c r="L20" s="51">
        <v>232.33333333333331</v>
      </c>
      <c r="M20" s="49">
        <v>3</v>
      </c>
      <c r="N20" s="37"/>
      <c r="O20" s="37"/>
    </row>
    <row r="21" spans="1:19">
      <c r="A21" s="49" t="s">
        <v>141</v>
      </c>
      <c r="B21" s="49" t="s">
        <v>151</v>
      </c>
      <c r="C21" s="43">
        <v>83.64</v>
      </c>
      <c r="D21" s="37"/>
      <c r="E21" s="43"/>
      <c r="F21" s="44">
        <v>1176.0234731352552</v>
      </c>
      <c r="G21" s="44">
        <v>249.47905447393998</v>
      </c>
      <c r="H21" s="37">
        <v>15.000000000000002</v>
      </c>
      <c r="K21" s="51">
        <v>1383.5345419799655</v>
      </c>
      <c r="L21" s="51">
        <v>293.5</v>
      </c>
      <c r="M21" s="49">
        <v>2</v>
      </c>
      <c r="N21" s="37"/>
      <c r="O21" s="37"/>
    </row>
    <row r="22" spans="1:19">
      <c r="A22" s="9" t="s">
        <v>142</v>
      </c>
      <c r="B22" s="9" t="s">
        <v>151</v>
      </c>
      <c r="C22" s="48">
        <v>84.38</v>
      </c>
      <c r="D22" s="45"/>
      <c r="E22" s="48"/>
      <c r="F22" s="47">
        <v>1135.8906235817744</v>
      </c>
      <c r="G22" s="47">
        <v>236.14941858992756</v>
      </c>
      <c r="H22" s="45">
        <v>10.999999999999998</v>
      </c>
      <c r="I22" s="53"/>
      <c r="J22" s="53"/>
      <c r="K22" s="52">
        <v>1276.2667266202027</v>
      </c>
      <c r="L22" s="52">
        <v>265.33333333333337</v>
      </c>
      <c r="M22" s="9">
        <v>3</v>
      </c>
      <c r="N22" s="45"/>
      <c r="O22" s="45"/>
      <c r="P22" s="53"/>
      <c r="Q22" s="53"/>
      <c r="R22" s="53"/>
      <c r="S22" s="53"/>
    </row>
    <row r="23" spans="1:19" ht="9" customHeight="1"/>
    <row r="24" spans="1:19">
      <c r="A24" s="105" t="s">
        <v>14</v>
      </c>
      <c r="B24" s="101" t="s">
        <v>236</v>
      </c>
    </row>
  </sheetData>
  <mergeCells count="4">
    <mergeCell ref="N2:S2"/>
    <mergeCell ref="A2:C2"/>
    <mergeCell ref="I2:M2"/>
    <mergeCell ref="D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7BAD-C7B9-4947-8398-052225D35D98}">
  <dimension ref="A1:H97"/>
  <sheetViews>
    <sheetView workbookViewId="0"/>
  </sheetViews>
  <sheetFormatPr baseColWidth="10" defaultRowHeight="16"/>
  <cols>
    <col min="2" max="2" width="10.5" customWidth="1"/>
    <col min="4" max="4" width="14.5" customWidth="1"/>
    <col min="8" max="8" width="20.1640625" customWidth="1"/>
  </cols>
  <sheetData>
    <row r="1" spans="1:8">
      <c r="A1" s="17" t="s">
        <v>267</v>
      </c>
    </row>
    <row r="2" spans="1:8" ht="17" customHeight="1">
      <c r="A2" s="55" t="s">
        <v>55</v>
      </c>
      <c r="B2" s="55" t="s">
        <v>199</v>
      </c>
      <c r="C2" s="55" t="s">
        <v>200</v>
      </c>
      <c r="D2" s="55" t="s">
        <v>208</v>
      </c>
      <c r="E2" s="35" t="s">
        <v>177</v>
      </c>
      <c r="F2" s="55" t="s">
        <v>201</v>
      </c>
      <c r="G2" s="55" t="s">
        <v>207</v>
      </c>
      <c r="H2" s="83" t="s">
        <v>210</v>
      </c>
    </row>
    <row r="3" spans="1:8">
      <c r="A3" s="49" t="s">
        <v>41</v>
      </c>
      <c r="B3" s="49">
        <v>1</v>
      </c>
      <c r="C3" s="49" t="s">
        <v>202</v>
      </c>
      <c r="D3" s="49">
        <v>162</v>
      </c>
      <c r="E3" s="49">
        <v>0.94299999999999995</v>
      </c>
      <c r="F3" s="49">
        <v>2.2000000000000002</v>
      </c>
      <c r="G3" s="28">
        <v>0.60499999999999998</v>
      </c>
    </row>
    <row r="4" spans="1:8">
      <c r="A4" s="49" t="s">
        <v>41</v>
      </c>
      <c r="B4" s="49">
        <v>2</v>
      </c>
      <c r="C4" s="49" t="s">
        <v>202</v>
      </c>
      <c r="D4" s="49">
        <v>162</v>
      </c>
      <c r="E4" s="49">
        <v>0.76100000000000001</v>
      </c>
      <c r="F4" s="49">
        <v>2.2000000000000002</v>
      </c>
      <c r="G4" s="28">
        <v>0.49</v>
      </c>
    </row>
    <row r="5" spans="1:8">
      <c r="A5" s="49" t="s">
        <v>41</v>
      </c>
      <c r="B5" s="49">
        <v>3</v>
      </c>
      <c r="C5" s="49" t="s">
        <v>203</v>
      </c>
      <c r="D5" s="49">
        <v>176</v>
      </c>
      <c r="E5" s="49">
        <v>1.0680000000000001</v>
      </c>
      <c r="F5" s="49">
        <v>2.2000000000000002</v>
      </c>
      <c r="G5" s="28">
        <v>0.63</v>
      </c>
    </row>
    <row r="6" spans="1:8">
      <c r="A6" s="49" t="s">
        <v>41</v>
      </c>
      <c r="B6" s="49">
        <v>4</v>
      </c>
      <c r="C6" s="49" t="s">
        <v>203</v>
      </c>
      <c r="D6" s="49">
        <v>176</v>
      </c>
      <c r="E6" s="49">
        <v>0.89900000000000002</v>
      </c>
      <c r="F6" s="49">
        <v>2.2000000000000002</v>
      </c>
      <c r="G6" s="28">
        <v>0.53</v>
      </c>
    </row>
    <row r="7" spans="1:8">
      <c r="A7" s="78" t="s">
        <v>206</v>
      </c>
      <c r="B7" s="78"/>
      <c r="C7" s="78"/>
      <c r="D7" s="78"/>
      <c r="E7" s="78"/>
      <c r="F7" s="78"/>
      <c r="G7" s="81">
        <f>AVERAGE(G3:G6)</f>
        <v>0.56374999999999997</v>
      </c>
    </row>
    <row r="8" spans="1:8">
      <c r="A8" s="49" t="s">
        <v>204</v>
      </c>
      <c r="B8" s="49"/>
      <c r="C8" s="49"/>
      <c r="D8" s="49"/>
      <c r="E8" s="49"/>
      <c r="F8" s="49"/>
      <c r="G8" s="28">
        <f>_xlfn.STDEV.S(G3:G6)</f>
        <v>6.4983972382939681E-2</v>
      </c>
    </row>
    <row r="9" spans="1:8">
      <c r="A9" s="49"/>
      <c r="B9" s="49"/>
      <c r="C9" s="49"/>
      <c r="D9" s="49"/>
      <c r="E9" s="49"/>
      <c r="F9" s="49"/>
      <c r="G9" s="28"/>
    </row>
    <row r="10" spans="1:8">
      <c r="A10" s="49" t="s">
        <v>49</v>
      </c>
      <c r="B10" s="49">
        <v>1</v>
      </c>
      <c r="C10" s="49" t="s">
        <v>202</v>
      </c>
      <c r="D10" s="49">
        <v>30</v>
      </c>
      <c r="E10" s="49">
        <v>0.22600000000000001</v>
      </c>
      <c r="F10" s="49">
        <v>1.1000000000000001</v>
      </c>
      <c r="G10" s="28">
        <v>0.78</v>
      </c>
    </row>
    <row r="11" spans="1:8">
      <c r="A11" s="49"/>
      <c r="B11" s="49"/>
      <c r="C11" s="49"/>
      <c r="D11" s="49"/>
      <c r="E11" s="49"/>
      <c r="F11" s="49"/>
      <c r="G11" s="28"/>
    </row>
    <row r="12" spans="1:8">
      <c r="A12" s="49" t="s">
        <v>44</v>
      </c>
      <c r="B12" s="49">
        <v>1</v>
      </c>
      <c r="C12" s="49" t="s">
        <v>202</v>
      </c>
      <c r="D12" s="49">
        <v>57</v>
      </c>
      <c r="E12" s="49">
        <v>0.40600000000000003</v>
      </c>
      <c r="F12" s="49">
        <v>2.2000000000000002</v>
      </c>
      <c r="G12" s="28">
        <v>0.73</v>
      </c>
    </row>
    <row r="13" spans="1:8">
      <c r="A13" s="49" t="s">
        <v>44</v>
      </c>
      <c r="B13" s="49">
        <v>2</v>
      </c>
      <c r="C13" s="49" t="s">
        <v>202</v>
      </c>
      <c r="D13" s="49">
        <v>57</v>
      </c>
      <c r="E13" s="49">
        <v>0.45300000000000001</v>
      </c>
      <c r="F13" s="49">
        <v>2.2000000000000002</v>
      </c>
      <c r="G13" s="28">
        <v>0.81</v>
      </c>
    </row>
    <row r="14" spans="1:8">
      <c r="A14" s="49" t="s">
        <v>44</v>
      </c>
      <c r="B14" s="49">
        <v>3</v>
      </c>
      <c r="C14" s="49" t="s">
        <v>203</v>
      </c>
      <c r="D14" s="49">
        <v>61</v>
      </c>
      <c r="E14" s="49">
        <v>0.39800000000000002</v>
      </c>
      <c r="F14" s="49">
        <v>2.2000000000000002</v>
      </c>
      <c r="G14" s="28">
        <v>0.67</v>
      </c>
    </row>
    <row r="15" spans="1:8">
      <c r="A15" s="49" t="s">
        <v>44</v>
      </c>
      <c r="B15" s="49">
        <v>4</v>
      </c>
      <c r="C15" s="49" t="s">
        <v>203</v>
      </c>
      <c r="D15" s="49">
        <v>61</v>
      </c>
      <c r="E15" s="49">
        <v>0.47</v>
      </c>
      <c r="F15" s="49">
        <v>2.2000000000000002</v>
      </c>
      <c r="G15" s="28">
        <v>0.79</v>
      </c>
    </row>
    <row r="16" spans="1:8">
      <c r="A16" s="78" t="s">
        <v>206</v>
      </c>
      <c r="B16" s="78"/>
      <c r="C16" s="78"/>
      <c r="D16" s="78"/>
      <c r="E16" s="78"/>
      <c r="F16" s="78"/>
      <c r="G16" s="81">
        <f>AVERAGE(G12:G15)</f>
        <v>0.75</v>
      </c>
    </row>
    <row r="17" spans="1:7">
      <c r="A17" s="49" t="s">
        <v>204</v>
      </c>
      <c r="B17" s="49"/>
      <c r="C17" s="49"/>
      <c r="D17" s="49"/>
      <c r="E17" s="49"/>
      <c r="F17" s="49"/>
      <c r="G17" s="28">
        <f>STDEV(G12:G15)</f>
        <v>6.3245553203367597E-2</v>
      </c>
    </row>
    <row r="18" spans="1:7">
      <c r="A18" s="49"/>
      <c r="B18" s="49"/>
      <c r="C18" s="49"/>
      <c r="D18" s="49"/>
      <c r="E18" s="49"/>
      <c r="F18" s="49"/>
      <c r="G18" s="28"/>
    </row>
    <row r="19" spans="1:7">
      <c r="A19" s="49" t="s">
        <v>48</v>
      </c>
      <c r="B19" s="49">
        <v>1</v>
      </c>
      <c r="C19" s="49" t="s">
        <v>202</v>
      </c>
      <c r="D19" s="49">
        <v>28</v>
      </c>
      <c r="E19" s="49">
        <v>0.19700000000000001</v>
      </c>
      <c r="F19" s="49">
        <v>2.2000000000000002</v>
      </c>
      <c r="G19" s="28">
        <v>0.72</v>
      </c>
    </row>
    <row r="20" spans="1:7">
      <c r="A20" s="49" t="s">
        <v>48</v>
      </c>
      <c r="B20" s="49">
        <v>2</v>
      </c>
      <c r="C20" s="49" t="s">
        <v>202</v>
      </c>
      <c r="D20" s="49">
        <v>28</v>
      </c>
      <c r="E20" s="49">
        <v>0.223</v>
      </c>
      <c r="F20" s="49">
        <v>1.5</v>
      </c>
      <c r="G20" s="28">
        <v>0.82</v>
      </c>
    </row>
    <row r="21" spans="1:7">
      <c r="A21" s="49" t="s">
        <v>48</v>
      </c>
      <c r="B21" s="49">
        <v>3</v>
      </c>
      <c r="C21" s="49" t="s">
        <v>203</v>
      </c>
      <c r="D21" s="49">
        <v>19</v>
      </c>
      <c r="E21" s="49">
        <v>0.14099999999999999</v>
      </c>
      <c r="F21" s="49">
        <v>2.1</v>
      </c>
      <c r="G21" s="28">
        <v>0.76</v>
      </c>
    </row>
    <row r="22" spans="1:7">
      <c r="A22" s="49" t="s">
        <v>48</v>
      </c>
      <c r="B22" s="49">
        <v>4</v>
      </c>
      <c r="C22" s="49" t="s">
        <v>203</v>
      </c>
      <c r="D22" s="49">
        <v>19</v>
      </c>
      <c r="E22" s="49">
        <v>0.12</v>
      </c>
      <c r="F22" s="49">
        <v>1.8</v>
      </c>
      <c r="G22" s="28">
        <v>0.65</v>
      </c>
    </row>
    <row r="23" spans="1:7">
      <c r="A23" s="78" t="s">
        <v>206</v>
      </c>
      <c r="B23" s="78"/>
      <c r="C23" s="78"/>
      <c r="D23" s="78"/>
      <c r="E23" s="78"/>
      <c r="F23" s="78"/>
      <c r="G23" s="81">
        <f>AVERAGE(G19:G22)</f>
        <v>0.73749999999999993</v>
      </c>
    </row>
    <row r="24" spans="1:7">
      <c r="A24" s="49" t="s">
        <v>204</v>
      </c>
      <c r="B24" s="49"/>
      <c r="C24" s="49"/>
      <c r="D24" s="49"/>
      <c r="E24" s="49"/>
      <c r="F24" s="49"/>
      <c r="G24" s="28">
        <f>STDEV(G19:G22)</f>
        <v>7.1355915428692129E-2</v>
      </c>
    </row>
    <row r="25" spans="1:7">
      <c r="A25" s="49"/>
      <c r="B25" s="49"/>
      <c r="C25" s="49"/>
      <c r="D25" s="49"/>
      <c r="E25" s="49"/>
      <c r="F25" s="49"/>
      <c r="G25" s="28"/>
    </row>
    <row r="26" spans="1:7">
      <c r="A26" s="49" t="s">
        <v>42</v>
      </c>
      <c r="B26" s="49">
        <v>1</v>
      </c>
      <c r="C26" s="49" t="s">
        <v>202</v>
      </c>
      <c r="D26" s="49">
        <v>89.5</v>
      </c>
      <c r="E26" s="49">
        <v>0.50600000000000001</v>
      </c>
      <c r="F26" s="49">
        <v>2.1</v>
      </c>
      <c r="G26" s="28">
        <v>0.59</v>
      </c>
    </row>
    <row r="27" spans="1:7">
      <c r="A27" s="49" t="s">
        <v>42</v>
      </c>
      <c r="B27" s="49">
        <v>2</v>
      </c>
      <c r="C27" s="49" t="s">
        <v>202</v>
      </c>
      <c r="D27" s="49">
        <v>89.5</v>
      </c>
      <c r="E27" s="49">
        <v>0.46200000000000002</v>
      </c>
      <c r="F27" s="49">
        <v>2.1</v>
      </c>
      <c r="G27" s="28">
        <v>0.54</v>
      </c>
    </row>
    <row r="28" spans="1:7">
      <c r="A28" s="49" t="s">
        <v>42</v>
      </c>
      <c r="B28" s="49">
        <v>3</v>
      </c>
      <c r="C28" s="49" t="s">
        <v>203</v>
      </c>
      <c r="D28" s="49">
        <v>84</v>
      </c>
      <c r="E28" s="49">
        <v>0.41299999999999998</v>
      </c>
      <c r="F28" s="49">
        <v>2.1</v>
      </c>
      <c r="G28" s="28">
        <v>0.51</v>
      </c>
    </row>
    <row r="29" spans="1:7">
      <c r="A29" s="49" t="s">
        <v>42</v>
      </c>
      <c r="B29" s="49">
        <v>4</v>
      </c>
      <c r="C29" s="49" t="s">
        <v>203</v>
      </c>
      <c r="D29" s="49">
        <v>84</v>
      </c>
      <c r="E29" s="49">
        <v>0.44500000000000001</v>
      </c>
      <c r="F29" s="49">
        <v>2.1</v>
      </c>
      <c r="G29" s="28">
        <v>0.55000000000000004</v>
      </c>
    </row>
    <row r="30" spans="1:7">
      <c r="A30" s="78" t="s">
        <v>206</v>
      </c>
      <c r="B30" s="78"/>
      <c r="C30" s="78"/>
      <c r="D30" s="78"/>
      <c r="E30" s="78"/>
      <c r="F30" s="78"/>
      <c r="G30" s="81">
        <f>AVERAGE(G26:G29)</f>
        <v>0.54749999999999999</v>
      </c>
    </row>
    <row r="31" spans="1:7">
      <c r="A31" s="49" t="s">
        <v>204</v>
      </c>
      <c r="B31" s="49"/>
      <c r="C31" s="49"/>
      <c r="D31" s="49"/>
      <c r="E31" s="49"/>
      <c r="F31" s="49"/>
      <c r="G31" s="28">
        <f>STDEV(G26:G29)</f>
        <v>3.3040379335998328E-2</v>
      </c>
    </row>
    <row r="32" spans="1:7">
      <c r="A32" s="49"/>
      <c r="B32" s="49"/>
      <c r="C32" s="49"/>
      <c r="D32" s="49"/>
      <c r="E32" s="49"/>
      <c r="F32" s="49"/>
      <c r="G32" s="28"/>
    </row>
    <row r="33" spans="1:7">
      <c r="A33" s="49" t="s">
        <v>46</v>
      </c>
      <c r="B33" s="49">
        <v>1</v>
      </c>
      <c r="C33" s="49" t="s">
        <v>202</v>
      </c>
      <c r="D33" s="49">
        <v>84</v>
      </c>
      <c r="E33" s="49">
        <v>0.52700000000000002</v>
      </c>
      <c r="F33" s="49">
        <v>2.1</v>
      </c>
      <c r="G33" s="28">
        <v>0.65</v>
      </c>
    </row>
    <row r="34" spans="1:7">
      <c r="A34" s="49" t="s">
        <v>46</v>
      </c>
      <c r="B34" s="49">
        <v>2</v>
      </c>
      <c r="C34" s="49" t="s">
        <v>202</v>
      </c>
      <c r="D34" s="49">
        <v>84</v>
      </c>
      <c r="E34" s="49">
        <v>0.52200000000000002</v>
      </c>
      <c r="F34" s="49">
        <v>2.1</v>
      </c>
      <c r="G34" s="28">
        <v>0.64</v>
      </c>
    </row>
    <row r="35" spans="1:7">
      <c r="A35" s="49" t="s">
        <v>46</v>
      </c>
      <c r="B35" s="49">
        <v>3</v>
      </c>
      <c r="C35" s="49" t="s">
        <v>202</v>
      </c>
      <c r="D35" s="49">
        <v>84</v>
      </c>
      <c r="E35" s="49">
        <v>0.48699999999999999</v>
      </c>
      <c r="F35" s="49">
        <v>2.1</v>
      </c>
      <c r="G35" s="28">
        <v>0.6</v>
      </c>
    </row>
    <row r="36" spans="1:7">
      <c r="A36" s="78" t="s">
        <v>206</v>
      </c>
      <c r="B36" s="78"/>
      <c r="C36" s="78"/>
      <c r="D36" s="78"/>
      <c r="E36" s="78"/>
      <c r="F36" s="78"/>
      <c r="G36" s="81">
        <f>AVERAGE(G33:G35)</f>
        <v>0.63</v>
      </c>
    </row>
    <row r="37" spans="1:7">
      <c r="A37" s="49" t="s">
        <v>204</v>
      </c>
      <c r="B37" s="49"/>
      <c r="C37" s="49"/>
      <c r="D37" s="49"/>
      <c r="E37" s="49"/>
      <c r="F37" s="49"/>
      <c r="G37" s="28">
        <f>STDEV(G33:G35)</f>
        <v>2.6457513110645928E-2</v>
      </c>
    </row>
    <row r="38" spans="1:7">
      <c r="A38" s="49"/>
      <c r="B38" s="49"/>
      <c r="C38" s="49"/>
      <c r="D38" s="49"/>
      <c r="E38" s="49"/>
      <c r="F38" s="49"/>
      <c r="G38" s="28"/>
    </row>
    <row r="39" spans="1:7">
      <c r="A39" s="49" t="s">
        <v>108</v>
      </c>
      <c r="B39" s="49">
        <v>1</v>
      </c>
      <c r="C39" s="49" t="s">
        <v>202</v>
      </c>
      <c r="D39" s="49">
        <v>54.5</v>
      </c>
      <c r="E39" s="49">
        <v>0.43099999999999999</v>
      </c>
      <c r="F39" s="49">
        <v>2.1</v>
      </c>
      <c r="G39" s="28">
        <v>0.82</v>
      </c>
    </row>
    <row r="40" spans="1:7">
      <c r="A40" s="49" t="s">
        <v>108</v>
      </c>
      <c r="B40" s="49">
        <v>2</v>
      </c>
      <c r="C40" s="49" t="s">
        <v>202</v>
      </c>
      <c r="D40" s="49">
        <v>54.5</v>
      </c>
      <c r="E40" s="49">
        <v>0.379</v>
      </c>
      <c r="F40" s="49">
        <v>2.1</v>
      </c>
      <c r="G40" s="28">
        <v>0.72</v>
      </c>
    </row>
    <row r="41" spans="1:7">
      <c r="A41" s="49" t="s">
        <v>108</v>
      </c>
      <c r="B41" s="49">
        <v>3</v>
      </c>
      <c r="C41" s="49" t="s">
        <v>203</v>
      </c>
      <c r="D41" s="49">
        <v>41.5</v>
      </c>
      <c r="E41" s="49">
        <v>0.35499999999999998</v>
      </c>
      <c r="F41" s="49">
        <v>2.1</v>
      </c>
      <c r="G41" s="28">
        <v>0.89</v>
      </c>
    </row>
    <row r="42" spans="1:7">
      <c r="A42" s="49" t="s">
        <v>108</v>
      </c>
      <c r="B42" s="49">
        <v>4</v>
      </c>
      <c r="C42" s="49" t="s">
        <v>203</v>
      </c>
      <c r="D42" s="49">
        <v>41.5</v>
      </c>
      <c r="E42" s="49">
        <v>0.35299999999999998</v>
      </c>
      <c r="F42" s="49">
        <v>2.1</v>
      </c>
      <c r="G42" s="28">
        <v>0.88</v>
      </c>
    </row>
    <row r="43" spans="1:7">
      <c r="A43" s="78" t="s">
        <v>206</v>
      </c>
      <c r="B43" s="78"/>
      <c r="C43" s="78"/>
      <c r="D43" s="78"/>
      <c r="E43" s="78"/>
      <c r="F43" s="78"/>
      <c r="G43" s="81">
        <f>AVERAGE(G39:G42)</f>
        <v>0.82750000000000001</v>
      </c>
    </row>
    <row r="44" spans="1:7">
      <c r="A44" s="49" t="s">
        <v>204</v>
      </c>
      <c r="B44" s="49"/>
      <c r="C44" s="49"/>
      <c r="D44" s="49"/>
      <c r="E44" s="49"/>
      <c r="F44" s="49"/>
      <c r="G44" s="28">
        <f>STDEV(G39:G42)</f>
        <v>7.8049129826453983E-2</v>
      </c>
    </row>
    <row r="45" spans="1:7">
      <c r="A45" s="49"/>
      <c r="B45" s="49"/>
      <c r="C45" s="49"/>
      <c r="D45" s="49"/>
      <c r="E45" s="49"/>
      <c r="F45" s="49"/>
      <c r="G45" s="28"/>
    </row>
    <row r="46" spans="1:7">
      <c r="A46" s="49" t="s">
        <v>45</v>
      </c>
      <c r="B46" s="49">
        <v>1</v>
      </c>
      <c r="C46" s="49" t="s">
        <v>202</v>
      </c>
      <c r="D46" s="49">
        <v>91.5</v>
      </c>
      <c r="E46" s="49">
        <v>0.69499999999999995</v>
      </c>
      <c r="F46" s="49">
        <v>2.1</v>
      </c>
      <c r="G46" s="28">
        <v>0.79</v>
      </c>
    </row>
    <row r="47" spans="1:7">
      <c r="A47" s="49" t="s">
        <v>45</v>
      </c>
      <c r="B47" s="49">
        <v>2</v>
      </c>
      <c r="C47" s="49" t="s">
        <v>202</v>
      </c>
      <c r="D47" s="49">
        <v>91.5</v>
      </c>
      <c r="E47" s="49">
        <v>0.69299999999999995</v>
      </c>
      <c r="F47" s="49">
        <v>2.1</v>
      </c>
      <c r="G47" s="28">
        <v>0.78</v>
      </c>
    </row>
    <row r="48" spans="1:7">
      <c r="A48" s="49" t="s">
        <v>45</v>
      </c>
      <c r="B48" s="49">
        <v>3</v>
      </c>
      <c r="C48" s="49" t="s">
        <v>203</v>
      </c>
      <c r="D48" s="49">
        <v>108.5</v>
      </c>
      <c r="E48" s="49">
        <v>0.94899999999999995</v>
      </c>
      <c r="F48" s="49">
        <v>2.1</v>
      </c>
      <c r="G48" s="28">
        <v>0.9</v>
      </c>
    </row>
    <row r="49" spans="1:8">
      <c r="A49" s="49" t="s">
        <v>45</v>
      </c>
      <c r="B49" s="49">
        <v>4</v>
      </c>
      <c r="C49" s="49" t="s">
        <v>203</v>
      </c>
      <c r="D49" s="49">
        <v>108.5</v>
      </c>
      <c r="E49" s="49">
        <v>0.94899999999999995</v>
      </c>
      <c r="F49" s="49">
        <v>2.1</v>
      </c>
      <c r="G49" s="28">
        <v>0.9</v>
      </c>
    </row>
    <row r="50" spans="1:8">
      <c r="A50" s="49" t="s">
        <v>45</v>
      </c>
      <c r="B50" s="49">
        <v>5</v>
      </c>
      <c r="C50" s="49" t="s">
        <v>205</v>
      </c>
      <c r="D50" s="49">
        <v>92.5</v>
      </c>
      <c r="E50" s="49">
        <v>0.59599999999999997</v>
      </c>
      <c r="F50" s="49">
        <v>2.1</v>
      </c>
      <c r="G50" s="28">
        <v>0.67</v>
      </c>
    </row>
    <row r="51" spans="1:8">
      <c r="A51" s="49" t="s">
        <v>45</v>
      </c>
      <c r="B51" s="49">
        <v>6</v>
      </c>
      <c r="C51" s="49" t="s">
        <v>205</v>
      </c>
      <c r="D51" s="49">
        <v>92.5</v>
      </c>
      <c r="E51" s="49">
        <v>0.81399999999999995</v>
      </c>
      <c r="F51" s="49">
        <v>2.1</v>
      </c>
      <c r="G51" s="28">
        <v>0.91</v>
      </c>
    </row>
    <row r="52" spans="1:8">
      <c r="A52" s="78" t="s">
        <v>206</v>
      </c>
      <c r="B52" s="78"/>
      <c r="C52" s="78"/>
      <c r="D52" s="78"/>
      <c r="E52" s="78"/>
      <c r="F52" s="78"/>
      <c r="G52" s="81">
        <f>AVERAGE(G46:G51)</f>
        <v>0.82500000000000007</v>
      </c>
    </row>
    <row r="53" spans="1:8">
      <c r="A53" s="49" t="s">
        <v>204</v>
      </c>
      <c r="B53" s="49"/>
      <c r="C53" s="49"/>
      <c r="D53" s="49"/>
      <c r="E53" s="49"/>
      <c r="F53" s="49"/>
      <c r="G53" s="28">
        <f>STDEV(G46:G51)</f>
        <v>9.5655632348544906E-2</v>
      </c>
    </row>
    <row r="54" spans="1:8">
      <c r="A54" s="49"/>
      <c r="B54" s="49"/>
      <c r="C54" s="49"/>
      <c r="D54" s="49"/>
      <c r="E54" s="49"/>
      <c r="F54" s="49"/>
      <c r="G54" s="28"/>
    </row>
    <row r="55" spans="1:8">
      <c r="A55" s="49" t="s">
        <v>50</v>
      </c>
      <c r="B55" s="49">
        <v>1</v>
      </c>
      <c r="C55" s="49" t="s">
        <v>202</v>
      </c>
      <c r="D55" s="49">
        <v>78</v>
      </c>
      <c r="E55" s="49">
        <v>0.46300000000000002</v>
      </c>
      <c r="F55" s="49">
        <v>2.1</v>
      </c>
      <c r="G55" s="28">
        <v>0.62</v>
      </c>
    </row>
    <row r="56" spans="1:8">
      <c r="A56" s="49" t="s">
        <v>50</v>
      </c>
      <c r="B56" s="49">
        <v>2</v>
      </c>
      <c r="C56" s="49" t="s">
        <v>202</v>
      </c>
      <c r="D56" s="49">
        <v>78</v>
      </c>
      <c r="E56" s="49">
        <v>0.45900000000000002</v>
      </c>
      <c r="F56" s="49">
        <v>2.1</v>
      </c>
      <c r="G56" s="28">
        <v>0.62</v>
      </c>
    </row>
    <row r="57" spans="1:8">
      <c r="A57" s="49" t="s">
        <v>50</v>
      </c>
      <c r="B57" s="49">
        <v>4</v>
      </c>
      <c r="C57" s="49" t="s">
        <v>203</v>
      </c>
      <c r="D57" s="49">
        <v>66</v>
      </c>
      <c r="E57" s="49">
        <v>0.35499999999999998</v>
      </c>
      <c r="F57" s="49">
        <v>2.1</v>
      </c>
      <c r="G57" s="28">
        <v>0.56000000000000005</v>
      </c>
    </row>
    <row r="58" spans="1:8">
      <c r="A58" s="49" t="s">
        <v>50</v>
      </c>
      <c r="B58" s="49">
        <v>5</v>
      </c>
      <c r="C58" s="49" t="s">
        <v>203</v>
      </c>
      <c r="D58" s="49">
        <v>66</v>
      </c>
      <c r="E58" s="49">
        <v>0.30299999999999999</v>
      </c>
      <c r="F58" s="49">
        <v>2.1</v>
      </c>
      <c r="G58" s="28">
        <v>0.48</v>
      </c>
    </row>
    <row r="59" spans="1:8">
      <c r="A59" s="78" t="s">
        <v>206</v>
      </c>
      <c r="B59" s="78"/>
      <c r="C59" s="78"/>
      <c r="D59" s="78"/>
      <c r="E59" s="78"/>
      <c r="F59" s="78"/>
      <c r="G59" s="81">
        <f>AVERAGE(G55:G58)</f>
        <v>0.57000000000000006</v>
      </c>
    </row>
    <row r="60" spans="1:8">
      <c r="A60" s="49" t="s">
        <v>204</v>
      </c>
      <c r="B60" s="49"/>
      <c r="C60" s="49"/>
      <c r="D60" s="49"/>
      <c r="E60" s="49"/>
      <c r="F60" s="49"/>
      <c r="G60" s="28">
        <f>STDEV(G55:G58)</f>
        <v>6.6332495807107136E-2</v>
      </c>
    </row>
    <row r="61" spans="1:8">
      <c r="A61" s="79" t="s">
        <v>50</v>
      </c>
      <c r="B61" s="79">
        <v>3</v>
      </c>
      <c r="C61" s="79" t="s">
        <v>203</v>
      </c>
      <c r="D61" s="79">
        <v>66</v>
      </c>
      <c r="E61" s="79">
        <v>0.26300000000000001</v>
      </c>
      <c r="F61" s="79">
        <v>2.1</v>
      </c>
      <c r="G61" s="82">
        <v>0.42</v>
      </c>
      <c r="H61" s="15" t="s">
        <v>209</v>
      </c>
    </row>
    <row r="62" spans="1:8">
      <c r="A62" s="49"/>
      <c r="B62" s="49"/>
      <c r="C62" s="49"/>
      <c r="D62" s="49"/>
      <c r="E62" s="49"/>
      <c r="F62" s="49"/>
      <c r="G62" s="28"/>
    </row>
    <row r="63" spans="1:8">
      <c r="A63" s="49" t="s">
        <v>114</v>
      </c>
      <c r="B63" s="49">
        <v>1</v>
      </c>
      <c r="C63" s="49" t="s">
        <v>202</v>
      </c>
      <c r="D63" s="49">
        <v>24</v>
      </c>
      <c r="E63" s="49">
        <v>0.29499999999999998</v>
      </c>
      <c r="F63" s="49">
        <v>0.9</v>
      </c>
      <c r="G63" s="28">
        <v>1.26</v>
      </c>
    </row>
    <row r="64" spans="1:8">
      <c r="A64" s="49" t="s">
        <v>114</v>
      </c>
      <c r="B64" s="49">
        <v>3</v>
      </c>
      <c r="C64" s="49" t="s">
        <v>203</v>
      </c>
      <c r="D64" s="49">
        <v>26</v>
      </c>
      <c r="E64" s="49">
        <v>0.27</v>
      </c>
      <c r="F64" s="49">
        <v>1.2</v>
      </c>
      <c r="G64" s="28">
        <v>1.06</v>
      </c>
    </row>
    <row r="65" spans="1:8">
      <c r="A65" s="49" t="s">
        <v>114</v>
      </c>
      <c r="B65" s="49">
        <v>4</v>
      </c>
      <c r="C65" s="49" t="s">
        <v>203</v>
      </c>
      <c r="D65" s="49">
        <v>26</v>
      </c>
      <c r="E65" s="49">
        <v>0.28000000000000003</v>
      </c>
      <c r="F65" s="49">
        <v>1.2</v>
      </c>
      <c r="G65" s="28">
        <v>1.1000000000000001</v>
      </c>
    </row>
    <row r="66" spans="1:8">
      <c r="A66" s="78" t="s">
        <v>206</v>
      </c>
      <c r="B66" s="78"/>
      <c r="C66" s="78"/>
      <c r="D66" s="78"/>
      <c r="E66" s="78"/>
      <c r="F66" s="78"/>
      <c r="G66" s="81">
        <f>AVERAGE(G63:G65)</f>
        <v>1.1400000000000001</v>
      </c>
    </row>
    <row r="67" spans="1:8">
      <c r="A67" s="49" t="s">
        <v>204</v>
      </c>
      <c r="B67" s="49"/>
      <c r="C67" s="49"/>
      <c r="D67" s="49"/>
      <c r="E67" s="49"/>
      <c r="F67" s="49"/>
      <c r="G67" s="28">
        <f>STDEV(G63:G65)</f>
        <v>0.1058300524425836</v>
      </c>
    </row>
    <row r="68" spans="1:8">
      <c r="A68" s="79" t="s">
        <v>114</v>
      </c>
      <c r="B68" s="79">
        <v>2</v>
      </c>
      <c r="C68" s="79" t="s">
        <v>202</v>
      </c>
      <c r="D68" s="79">
        <v>24</v>
      </c>
      <c r="E68" s="79">
        <v>0.16400000000000001</v>
      </c>
      <c r="F68" s="79">
        <v>0.9</v>
      </c>
      <c r="G68" s="82">
        <v>0.7</v>
      </c>
      <c r="H68" s="84" t="s">
        <v>211</v>
      </c>
    </row>
    <row r="69" spans="1:8">
      <c r="A69" s="49"/>
      <c r="B69" s="49"/>
      <c r="C69" s="49"/>
      <c r="D69" s="49"/>
      <c r="E69" s="49"/>
      <c r="F69" s="49"/>
      <c r="G69" s="28"/>
    </row>
    <row r="70" spans="1:8">
      <c r="A70" s="49" t="s">
        <v>109</v>
      </c>
      <c r="B70" s="49">
        <v>1</v>
      </c>
      <c r="C70" s="49" t="s">
        <v>202</v>
      </c>
      <c r="D70" s="49">
        <v>54.5</v>
      </c>
      <c r="E70" s="49">
        <v>0.50600000000000001</v>
      </c>
      <c r="F70" s="49">
        <v>1.8</v>
      </c>
      <c r="G70" s="28">
        <v>0.96</v>
      </c>
    </row>
    <row r="71" spans="1:8">
      <c r="A71" s="49" t="s">
        <v>109</v>
      </c>
      <c r="B71" s="49">
        <v>2</v>
      </c>
      <c r="C71" s="49" t="s">
        <v>202</v>
      </c>
      <c r="D71" s="49">
        <v>54.5</v>
      </c>
      <c r="E71" s="49">
        <v>0.48899999999999999</v>
      </c>
      <c r="F71" s="49">
        <v>1.5</v>
      </c>
      <c r="G71" s="28">
        <v>0.92</v>
      </c>
    </row>
    <row r="72" spans="1:8">
      <c r="A72" s="49" t="s">
        <v>109</v>
      </c>
      <c r="B72" s="49">
        <v>3</v>
      </c>
      <c r="C72" s="49" t="s">
        <v>203</v>
      </c>
      <c r="D72" s="49">
        <v>101</v>
      </c>
      <c r="E72" s="49">
        <v>0.93</v>
      </c>
      <c r="F72" s="49">
        <v>2.1</v>
      </c>
      <c r="G72" s="28">
        <v>0.95</v>
      </c>
    </row>
    <row r="73" spans="1:8">
      <c r="A73" s="49" t="s">
        <v>109</v>
      </c>
      <c r="B73" s="49">
        <v>4</v>
      </c>
      <c r="C73" s="49" t="s">
        <v>203</v>
      </c>
      <c r="D73" s="49">
        <v>101</v>
      </c>
      <c r="E73" s="49">
        <v>0.88900000000000001</v>
      </c>
      <c r="F73" s="49">
        <v>2.1</v>
      </c>
      <c r="G73" s="28">
        <v>0.91</v>
      </c>
    </row>
    <row r="74" spans="1:8">
      <c r="A74" s="78" t="s">
        <v>206</v>
      </c>
      <c r="B74" s="78"/>
      <c r="C74" s="78"/>
      <c r="D74" s="78"/>
      <c r="E74" s="78"/>
      <c r="F74" s="78"/>
      <c r="G74" s="81">
        <f>AVERAGE(G70:G73)</f>
        <v>0.93500000000000005</v>
      </c>
    </row>
    <row r="75" spans="1:8">
      <c r="A75" s="49" t="s">
        <v>204</v>
      </c>
      <c r="B75" s="49"/>
      <c r="C75" s="49"/>
      <c r="D75" s="49"/>
      <c r="E75" s="49"/>
      <c r="F75" s="49"/>
      <c r="G75" s="28">
        <f>STDEV(G70:G73)</f>
        <v>2.3804761428476123E-2</v>
      </c>
    </row>
    <row r="76" spans="1:8">
      <c r="A76" s="49"/>
      <c r="B76" s="49"/>
      <c r="C76" s="49"/>
      <c r="D76" s="49"/>
      <c r="E76" s="49"/>
      <c r="F76" s="49"/>
      <c r="G76" s="28"/>
    </row>
    <row r="77" spans="1:8">
      <c r="A77" s="49" t="s">
        <v>107</v>
      </c>
      <c r="B77" s="49">
        <v>1</v>
      </c>
      <c r="C77" s="49" t="s">
        <v>202</v>
      </c>
      <c r="D77" s="49">
        <v>81</v>
      </c>
      <c r="E77" s="49">
        <v>0.497</v>
      </c>
      <c r="F77" s="49">
        <v>2.1</v>
      </c>
      <c r="G77" s="28">
        <v>0.64</v>
      </c>
    </row>
    <row r="78" spans="1:8">
      <c r="A78" s="49" t="s">
        <v>107</v>
      </c>
      <c r="B78" s="49">
        <v>2</v>
      </c>
      <c r="C78" s="49" t="s">
        <v>202</v>
      </c>
      <c r="D78" s="49">
        <v>81</v>
      </c>
      <c r="E78" s="49">
        <v>0.55300000000000005</v>
      </c>
      <c r="F78" s="49">
        <v>2.1</v>
      </c>
      <c r="G78" s="28">
        <v>0.71</v>
      </c>
    </row>
    <row r="79" spans="1:8">
      <c r="A79" s="49" t="s">
        <v>107</v>
      </c>
      <c r="B79" s="49">
        <v>3</v>
      </c>
      <c r="C79" s="49" t="s">
        <v>203</v>
      </c>
      <c r="D79" s="49">
        <v>109</v>
      </c>
      <c r="E79" s="49">
        <v>0.56599999999999995</v>
      </c>
      <c r="F79" s="49">
        <v>1.8</v>
      </c>
      <c r="G79" s="28">
        <v>0.54</v>
      </c>
    </row>
    <row r="80" spans="1:8">
      <c r="A80" s="49" t="s">
        <v>107</v>
      </c>
      <c r="B80" s="49">
        <v>4</v>
      </c>
      <c r="C80" s="49" t="s">
        <v>203</v>
      </c>
      <c r="D80" s="49">
        <v>109</v>
      </c>
      <c r="E80" s="49">
        <v>0.67400000000000004</v>
      </c>
      <c r="F80" s="49">
        <v>1.8</v>
      </c>
      <c r="G80" s="28">
        <v>0.65</v>
      </c>
    </row>
    <row r="81" spans="1:7">
      <c r="A81" s="78" t="s">
        <v>206</v>
      </c>
      <c r="B81" s="78"/>
      <c r="C81" s="78"/>
      <c r="D81" s="78"/>
      <c r="E81" s="78"/>
      <c r="F81" s="78"/>
      <c r="G81" s="81">
        <f>AVERAGE(G77:G80)</f>
        <v>0.63500000000000001</v>
      </c>
    </row>
    <row r="82" spans="1:7">
      <c r="A82" s="49" t="s">
        <v>204</v>
      </c>
      <c r="B82" s="49"/>
      <c r="C82" s="49"/>
      <c r="D82" s="49"/>
      <c r="E82" s="49"/>
      <c r="F82" s="49"/>
      <c r="G82" s="28">
        <f>STDEV(G77:G80)</f>
        <v>7.0474581706219896E-2</v>
      </c>
    </row>
    <row r="83" spans="1:7">
      <c r="A83" s="49"/>
      <c r="B83" s="49"/>
      <c r="C83" s="49"/>
      <c r="D83" s="49"/>
      <c r="E83" s="49"/>
      <c r="F83" s="49"/>
      <c r="G83" s="28"/>
    </row>
    <row r="84" spans="1:7">
      <c r="A84" s="49" t="s">
        <v>49</v>
      </c>
      <c r="B84" s="49">
        <v>1</v>
      </c>
      <c r="C84" s="49" t="s">
        <v>202</v>
      </c>
      <c r="D84" s="49">
        <v>62</v>
      </c>
      <c r="E84" s="49">
        <v>0.43099999999999999</v>
      </c>
      <c r="F84" s="49">
        <v>2.1</v>
      </c>
      <c r="G84" s="28">
        <v>0.72</v>
      </c>
    </row>
    <row r="85" spans="1:7">
      <c r="A85" s="49" t="s">
        <v>49</v>
      </c>
      <c r="B85" s="49">
        <v>2</v>
      </c>
      <c r="C85" s="49" t="s">
        <v>202</v>
      </c>
      <c r="D85" s="49">
        <v>62</v>
      </c>
      <c r="E85" s="49">
        <v>0.47499999999999998</v>
      </c>
      <c r="F85" s="49">
        <v>1.5</v>
      </c>
      <c r="G85" s="28">
        <v>0.8</v>
      </c>
    </row>
    <row r="86" spans="1:7">
      <c r="A86" s="49" t="s">
        <v>49</v>
      </c>
      <c r="B86" s="49">
        <v>3</v>
      </c>
      <c r="C86" s="49" t="s">
        <v>203</v>
      </c>
      <c r="D86" s="49">
        <v>73</v>
      </c>
      <c r="E86" s="49">
        <v>0.44500000000000001</v>
      </c>
      <c r="F86" s="49">
        <v>0.45</v>
      </c>
      <c r="G86" s="28">
        <v>0.63</v>
      </c>
    </row>
    <row r="87" spans="1:7">
      <c r="A87" s="49" t="s">
        <v>49</v>
      </c>
      <c r="B87" s="49">
        <v>4</v>
      </c>
      <c r="C87" s="49" t="s">
        <v>203</v>
      </c>
      <c r="D87" s="49">
        <v>73</v>
      </c>
      <c r="E87" s="49">
        <v>0.51100000000000001</v>
      </c>
      <c r="F87" s="49">
        <v>0.3</v>
      </c>
      <c r="G87" s="28">
        <v>0.73</v>
      </c>
    </row>
    <row r="88" spans="1:7">
      <c r="A88" s="49" t="s">
        <v>49</v>
      </c>
      <c r="B88" s="49">
        <v>1</v>
      </c>
      <c r="C88" s="49" t="s">
        <v>202</v>
      </c>
      <c r="D88" s="49">
        <v>30</v>
      </c>
      <c r="E88" s="49">
        <v>0.22600000000000001</v>
      </c>
      <c r="F88" s="49">
        <v>1.1000000000000001</v>
      </c>
      <c r="G88" s="28">
        <v>0.78</v>
      </c>
    </row>
    <row r="89" spans="1:7">
      <c r="A89" s="78" t="s">
        <v>206</v>
      </c>
      <c r="B89" s="78"/>
      <c r="C89" s="78"/>
      <c r="D89" s="78"/>
      <c r="E89" s="78"/>
      <c r="F89" s="78"/>
      <c r="G89" s="81">
        <f>AVERAGE(G84:G88)</f>
        <v>0.73199999999999998</v>
      </c>
    </row>
    <row r="90" spans="1:7">
      <c r="A90" s="49" t="s">
        <v>204</v>
      </c>
      <c r="B90" s="49"/>
      <c r="C90" s="49"/>
      <c r="D90" s="49"/>
      <c r="E90" s="49"/>
      <c r="F90" s="49"/>
      <c r="G90" s="28">
        <f>STDEV(G84:G88)</f>
        <v>6.6105975524153662E-2</v>
      </c>
    </row>
    <row r="91" spans="1:7">
      <c r="A91" s="49"/>
      <c r="B91" s="49"/>
      <c r="C91" s="49"/>
      <c r="D91" s="49"/>
      <c r="E91" s="49"/>
      <c r="F91" s="49"/>
      <c r="G91" s="28"/>
    </row>
    <row r="92" spans="1:7">
      <c r="A92" s="49" t="s">
        <v>47</v>
      </c>
      <c r="B92" s="49">
        <v>1</v>
      </c>
      <c r="C92" s="49" t="s">
        <v>202</v>
      </c>
      <c r="D92" s="49">
        <v>28.5</v>
      </c>
      <c r="E92" s="49">
        <v>0.33500000000000002</v>
      </c>
      <c r="F92" s="49">
        <v>1.2</v>
      </c>
      <c r="G92" s="28">
        <v>1.22</v>
      </c>
    </row>
    <row r="93" spans="1:7">
      <c r="A93" s="49" t="s">
        <v>47</v>
      </c>
      <c r="B93" s="49">
        <v>2</v>
      </c>
      <c r="C93" s="49" t="s">
        <v>202</v>
      </c>
      <c r="D93" s="49">
        <v>28.5</v>
      </c>
      <c r="E93" s="49">
        <v>0.307</v>
      </c>
      <c r="F93" s="49">
        <v>1.05</v>
      </c>
      <c r="G93" s="28">
        <v>1.1200000000000001</v>
      </c>
    </row>
    <row r="94" spans="1:7">
      <c r="A94" s="49" t="s">
        <v>47</v>
      </c>
      <c r="B94" s="49">
        <v>1</v>
      </c>
      <c r="C94" s="49" t="s">
        <v>202</v>
      </c>
      <c r="D94" s="49">
        <v>38</v>
      </c>
      <c r="E94" s="49">
        <v>0.34499999999999997</v>
      </c>
      <c r="F94" s="49">
        <v>2.2000000000000002</v>
      </c>
      <c r="G94" s="28">
        <v>0.94</v>
      </c>
    </row>
    <row r="95" spans="1:7">
      <c r="A95" s="49" t="s">
        <v>47</v>
      </c>
      <c r="B95" s="49">
        <v>2</v>
      </c>
      <c r="C95" s="49" t="s">
        <v>202</v>
      </c>
      <c r="D95" s="49">
        <v>38</v>
      </c>
      <c r="E95" s="49">
        <v>0.33400000000000002</v>
      </c>
      <c r="F95" s="49">
        <v>2.2000000000000002</v>
      </c>
      <c r="G95" s="28">
        <v>0.91</v>
      </c>
    </row>
    <row r="96" spans="1:7">
      <c r="A96" s="78" t="s">
        <v>206</v>
      </c>
      <c r="B96" s="78"/>
      <c r="C96" s="78"/>
      <c r="D96" s="78"/>
      <c r="E96" s="78"/>
      <c r="F96" s="78"/>
      <c r="G96" s="81">
        <f>AVERAGE(G92:G95)</f>
        <v>1.0474999999999999</v>
      </c>
    </row>
    <row r="97" spans="1:8">
      <c r="A97" s="9" t="s">
        <v>204</v>
      </c>
      <c r="B97" s="9"/>
      <c r="C97" s="9"/>
      <c r="D97" s="9"/>
      <c r="E97" s="9"/>
      <c r="F97" s="9"/>
      <c r="G97" s="66">
        <f>STDEV(G92:G95)</f>
        <v>0.14773286702694177</v>
      </c>
      <c r="H97" s="5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9FD9-6A63-F04D-8DFB-799C2E7E8625}">
  <dimension ref="A1:I45"/>
  <sheetViews>
    <sheetView workbookViewId="0"/>
  </sheetViews>
  <sheetFormatPr baseColWidth="10" defaultRowHeight="16"/>
  <cols>
    <col min="2" max="2" width="16.1640625" customWidth="1"/>
    <col min="3" max="3" width="9.1640625" customWidth="1"/>
    <col min="4" max="4" width="9" customWidth="1"/>
    <col min="5" max="5" width="6.1640625" customWidth="1"/>
    <col min="6" max="6" width="15.83203125" customWidth="1"/>
    <col min="7" max="7" width="6.33203125" customWidth="1"/>
  </cols>
  <sheetData>
    <row r="1" spans="1:9" ht="20" customHeight="1">
      <c r="A1" s="92" t="s">
        <v>227</v>
      </c>
    </row>
    <row r="2" spans="1:9" ht="17">
      <c r="A2" s="55" t="s">
        <v>215</v>
      </c>
      <c r="B2" s="55" t="s">
        <v>55</v>
      </c>
      <c r="C2" s="55" t="s">
        <v>213</v>
      </c>
      <c r="D2" s="55" t="s">
        <v>221</v>
      </c>
      <c r="E2" s="55" t="s">
        <v>37</v>
      </c>
      <c r="F2" s="55" t="s">
        <v>222</v>
      </c>
      <c r="G2" s="55" t="s">
        <v>37</v>
      </c>
    </row>
    <row r="3" spans="1:9">
      <c r="A3" s="49">
        <v>2</v>
      </c>
      <c r="B3" s="49" t="s">
        <v>81</v>
      </c>
      <c r="C3" s="49" t="s">
        <v>214</v>
      </c>
      <c r="D3" s="51">
        <v>-54.206884963998384</v>
      </c>
      <c r="E3" s="28"/>
      <c r="F3" s="32">
        <v>0.78486445125346316</v>
      </c>
      <c r="G3" s="49"/>
    </row>
    <row r="4" spans="1:9">
      <c r="A4" s="49">
        <v>3</v>
      </c>
      <c r="B4" s="87" t="s">
        <v>216</v>
      </c>
      <c r="C4" s="49" t="s">
        <v>214</v>
      </c>
      <c r="D4" s="51">
        <v>-65.627098836167875</v>
      </c>
      <c r="E4" s="49"/>
      <c r="F4" s="32">
        <v>0.72445826371325839</v>
      </c>
      <c r="G4" s="49"/>
    </row>
    <row r="5" spans="1:9">
      <c r="A5" s="49"/>
      <c r="B5" s="87" t="s">
        <v>206</v>
      </c>
      <c r="C5" s="49"/>
      <c r="D5" s="51">
        <f>AVERAGE(D3:D4)</f>
        <v>-59.916991900083133</v>
      </c>
      <c r="E5" s="51">
        <f>_xlfn.STDEV.P(D3:D4)</f>
        <v>5.7101069360847454</v>
      </c>
      <c r="F5" s="32">
        <f>AVERAGE(F3:F4)</f>
        <v>0.75466135748336072</v>
      </c>
      <c r="G5" s="32">
        <f>_xlfn.STDEV.P(F3:F4)</f>
        <v>3.0203093770102385E-2</v>
      </c>
      <c r="I5" s="90" t="s">
        <v>220</v>
      </c>
    </row>
    <row r="6" spans="1:9">
      <c r="A6" s="85"/>
      <c r="B6" s="85"/>
      <c r="C6" s="85"/>
      <c r="D6" s="94"/>
      <c r="E6" s="94"/>
      <c r="F6" s="86"/>
      <c r="G6" s="86"/>
    </row>
    <row r="7" spans="1:9">
      <c r="A7" s="49">
        <v>2</v>
      </c>
      <c r="B7" s="49" t="s">
        <v>41</v>
      </c>
      <c r="C7" s="49" t="s">
        <v>214</v>
      </c>
      <c r="D7" s="51">
        <v>-57.037038520133486</v>
      </c>
      <c r="E7" s="51"/>
      <c r="F7" s="32">
        <v>0.60008659134829789</v>
      </c>
      <c r="G7" s="32"/>
    </row>
    <row r="8" spans="1:9">
      <c r="A8" s="49">
        <v>3</v>
      </c>
      <c r="B8" s="87" t="s">
        <v>216</v>
      </c>
      <c r="C8" s="49" t="s">
        <v>214</v>
      </c>
      <c r="D8" s="51">
        <v>-65.983994449266419</v>
      </c>
      <c r="E8" s="51"/>
      <c r="F8" s="32">
        <v>0.61356469880320263</v>
      </c>
      <c r="G8" s="32"/>
    </row>
    <row r="9" spans="1:9">
      <c r="A9" s="49"/>
      <c r="B9" s="87" t="s">
        <v>206</v>
      </c>
      <c r="C9" s="49"/>
      <c r="D9" s="51">
        <f>AVERAGE(D7:D8)</f>
        <v>-61.510516484699949</v>
      </c>
      <c r="E9" s="51">
        <f>_xlfn.STDEV.P(D7:D8)</f>
        <v>4.4734779645664666</v>
      </c>
      <c r="F9" s="32">
        <f>AVERAGE(F7:F8)</f>
        <v>0.60682564507575032</v>
      </c>
      <c r="G9" s="32">
        <f>_xlfn.STDEV.P(F7:F8)</f>
        <v>6.739053727452371E-3</v>
      </c>
    </row>
    <row r="10" spans="1:9">
      <c r="A10" s="85"/>
      <c r="B10" s="85"/>
      <c r="C10" s="85"/>
      <c r="D10" s="94"/>
      <c r="E10" s="94"/>
      <c r="F10" s="86"/>
      <c r="G10" s="86"/>
    </row>
    <row r="11" spans="1:9">
      <c r="A11" s="49">
        <v>2</v>
      </c>
      <c r="B11" s="49" t="s">
        <v>42</v>
      </c>
      <c r="C11" s="49" t="s">
        <v>214</v>
      </c>
      <c r="D11" s="51">
        <v>-54.559839112783749</v>
      </c>
      <c r="E11" s="51"/>
      <c r="F11" s="32">
        <v>0.62100393008914589</v>
      </c>
      <c r="G11" s="32"/>
    </row>
    <row r="12" spans="1:9">
      <c r="A12" s="49">
        <v>3</v>
      </c>
      <c r="B12" s="87" t="s">
        <v>216</v>
      </c>
      <c r="C12" s="49" t="s">
        <v>214</v>
      </c>
      <c r="D12" s="51">
        <v>-65.345525743391164</v>
      </c>
      <c r="E12" s="51"/>
      <c r="F12" s="32">
        <v>0.64958281811757468</v>
      </c>
      <c r="G12" s="32"/>
    </row>
    <row r="13" spans="1:9">
      <c r="A13" s="49"/>
      <c r="B13" s="87" t="s">
        <v>206</v>
      </c>
      <c r="C13" s="49"/>
      <c r="D13" s="51">
        <f>AVERAGE(D11:D12)</f>
        <v>-59.952682428087456</v>
      </c>
      <c r="E13" s="51">
        <f>_xlfn.STDEV.P(D11:D12)</f>
        <v>5.3928433153037076</v>
      </c>
      <c r="F13" s="32">
        <f>AVERAGE(F11:F12)</f>
        <v>0.63529337410336029</v>
      </c>
      <c r="G13" s="32">
        <f>_xlfn.STDEV.P(F11:F12)</f>
        <v>1.4289444014214392E-2</v>
      </c>
    </row>
    <row r="14" spans="1:9">
      <c r="A14" s="85"/>
      <c r="B14" s="85"/>
      <c r="C14" s="85"/>
      <c r="D14" s="94"/>
      <c r="E14" s="94"/>
      <c r="F14" s="86"/>
      <c r="G14" s="86"/>
    </row>
    <row r="15" spans="1:9">
      <c r="A15" s="49">
        <v>2</v>
      </c>
      <c r="B15" s="49" t="s">
        <v>43</v>
      </c>
      <c r="C15" s="49" t="s">
        <v>214</v>
      </c>
      <c r="D15" s="51">
        <v>-51.827940724835166</v>
      </c>
      <c r="E15" s="51"/>
      <c r="F15" s="32">
        <v>0.74312381412357253</v>
      </c>
      <c r="G15" s="32"/>
    </row>
    <row r="16" spans="1:9">
      <c r="A16" s="49">
        <v>3</v>
      </c>
      <c r="B16" s="87" t="s">
        <v>216</v>
      </c>
      <c r="C16" s="49" t="s">
        <v>214</v>
      </c>
      <c r="D16" s="51">
        <v>-49.627896066644368</v>
      </c>
      <c r="E16" s="51"/>
      <c r="F16" s="32">
        <v>0.72431795676535426</v>
      </c>
      <c r="G16" s="32"/>
    </row>
    <row r="17" spans="1:7">
      <c r="A17" s="49"/>
      <c r="B17" s="87" t="s">
        <v>206</v>
      </c>
      <c r="C17" s="49"/>
      <c r="D17" s="51">
        <f>AVERAGE(D15:D16)</f>
        <v>-50.727918395739763</v>
      </c>
      <c r="E17" s="51">
        <f>_xlfn.STDEV.P(D15:D16)</f>
        <v>1.100022329095399</v>
      </c>
      <c r="F17" s="32">
        <f>AVERAGE(F15:F16)</f>
        <v>0.73372088544446346</v>
      </c>
      <c r="G17" s="32">
        <f>_xlfn.STDEV.P(F15:F16)</f>
        <v>9.4029286791091349E-3</v>
      </c>
    </row>
    <row r="18" spans="1:7">
      <c r="A18" s="85"/>
      <c r="B18" s="85"/>
      <c r="C18" s="85"/>
      <c r="D18" s="94"/>
      <c r="E18" s="94"/>
      <c r="F18" s="86"/>
      <c r="G18" s="85"/>
    </row>
    <row r="19" spans="1:7">
      <c r="A19" s="49">
        <v>2</v>
      </c>
      <c r="B19" s="49" t="s">
        <v>44</v>
      </c>
      <c r="C19" s="49" t="s">
        <v>214</v>
      </c>
      <c r="D19" s="51">
        <v>-66.022642280942378</v>
      </c>
      <c r="E19" s="51"/>
      <c r="F19" s="32">
        <v>0.78729811675108741</v>
      </c>
      <c r="G19" s="80"/>
    </row>
    <row r="20" spans="1:7">
      <c r="A20" s="49">
        <v>3</v>
      </c>
      <c r="B20" s="87" t="s">
        <v>216</v>
      </c>
      <c r="C20" s="49" t="s">
        <v>214</v>
      </c>
      <c r="D20" s="51">
        <v>-66.866706014242837</v>
      </c>
      <c r="E20" s="51"/>
      <c r="F20" s="32">
        <v>0.81341445256290656</v>
      </c>
      <c r="G20" s="80"/>
    </row>
    <row r="21" spans="1:7">
      <c r="A21" s="49"/>
      <c r="B21" s="87" t="s">
        <v>206</v>
      </c>
      <c r="C21" s="49"/>
      <c r="D21" s="51">
        <f>AVERAGE(D19:D20)</f>
        <v>-66.444674147592607</v>
      </c>
      <c r="E21" s="51">
        <f>_xlfn.STDEV.P(D19:D20)</f>
        <v>0.4220318666502294</v>
      </c>
      <c r="F21" s="32">
        <f>AVERAGE(F19:F20)</f>
        <v>0.80035628465699693</v>
      </c>
      <c r="G21" s="32">
        <f>_xlfn.STDEV.P(F19:F20)</f>
        <v>1.3058167905909579E-2</v>
      </c>
    </row>
    <row r="22" spans="1:7">
      <c r="A22" s="85"/>
      <c r="B22" s="85"/>
      <c r="C22" s="85"/>
      <c r="D22" s="94"/>
      <c r="E22" s="94"/>
      <c r="F22" s="86"/>
      <c r="G22" s="86"/>
    </row>
    <row r="23" spans="1:7">
      <c r="A23" s="49">
        <v>2</v>
      </c>
      <c r="B23" s="49" t="s">
        <v>45</v>
      </c>
      <c r="C23" s="49" t="s">
        <v>214</v>
      </c>
      <c r="D23" s="51">
        <v>-109.17001662281297</v>
      </c>
      <c r="E23" s="51"/>
      <c r="F23" s="32">
        <v>0.83483491794343834</v>
      </c>
      <c r="G23" s="32"/>
    </row>
    <row r="24" spans="1:7">
      <c r="A24" s="49">
        <v>3</v>
      </c>
      <c r="B24" s="87" t="s">
        <v>216</v>
      </c>
      <c r="C24" s="49" t="s">
        <v>214</v>
      </c>
      <c r="D24" s="51">
        <v>-102.38863006310851</v>
      </c>
      <c r="E24" s="51"/>
      <c r="F24" s="32">
        <v>0.86218060772016736</v>
      </c>
      <c r="G24" s="32"/>
    </row>
    <row r="25" spans="1:7">
      <c r="A25" s="49"/>
      <c r="B25" s="87" t="s">
        <v>206</v>
      </c>
      <c r="C25" s="49"/>
      <c r="D25" s="51">
        <f>AVERAGE(D23:D24)</f>
        <v>-105.77932334296074</v>
      </c>
      <c r="E25" s="51">
        <f>_xlfn.STDEV.P(D23:D24)</f>
        <v>3.3906932798522291</v>
      </c>
      <c r="F25" s="32">
        <f>AVERAGE(F23:F24)</f>
        <v>0.84850776283180285</v>
      </c>
      <c r="G25" s="32">
        <f>_xlfn.STDEV.P(F23:F24)</f>
        <v>1.367284488836451E-2</v>
      </c>
    </row>
    <row r="26" spans="1:7">
      <c r="A26" s="85"/>
      <c r="B26" s="85"/>
      <c r="C26" s="85"/>
      <c r="D26" s="94"/>
      <c r="E26" s="94"/>
      <c r="F26" s="86"/>
      <c r="G26" s="86"/>
    </row>
    <row r="27" spans="1:7">
      <c r="A27" s="49">
        <v>3</v>
      </c>
      <c r="B27" s="49" t="s">
        <v>46</v>
      </c>
      <c r="C27" s="49" t="s">
        <v>214</v>
      </c>
      <c r="D27" s="51">
        <v>-79.263938824556618</v>
      </c>
      <c r="E27" s="51"/>
      <c r="F27" s="32">
        <v>0.6666379806196312</v>
      </c>
      <c r="G27" s="32"/>
    </row>
    <row r="28" spans="1:7">
      <c r="A28" s="85"/>
      <c r="B28" s="85"/>
      <c r="C28" s="85"/>
      <c r="D28" s="94"/>
      <c r="E28" s="94"/>
      <c r="F28" s="86"/>
      <c r="G28" s="86"/>
    </row>
    <row r="29" spans="1:7">
      <c r="A29" s="49">
        <v>2</v>
      </c>
      <c r="B29" s="49" t="s">
        <v>48</v>
      </c>
      <c r="C29" s="49" t="s">
        <v>214</v>
      </c>
      <c r="D29" s="51">
        <v>-53.131114534466938</v>
      </c>
      <c r="E29" s="51"/>
      <c r="F29" s="32">
        <v>0.81242754341402257</v>
      </c>
      <c r="G29" s="32"/>
    </row>
    <row r="30" spans="1:7">
      <c r="A30" s="49">
        <v>3</v>
      </c>
      <c r="B30" s="87" t="s">
        <v>216</v>
      </c>
      <c r="C30" s="49" t="s">
        <v>214</v>
      </c>
      <c r="D30" s="51">
        <v>-63.672517686903213</v>
      </c>
      <c r="E30" s="51"/>
      <c r="F30" s="32">
        <v>0.8293583638419123</v>
      </c>
      <c r="G30" s="32"/>
    </row>
    <row r="31" spans="1:7">
      <c r="A31" s="49"/>
      <c r="B31" s="87" t="s">
        <v>206</v>
      </c>
      <c r="C31" s="49"/>
      <c r="D31" s="51">
        <f>AVERAGE(D29:D30)</f>
        <v>-58.401816110685076</v>
      </c>
      <c r="E31" s="51">
        <f>_xlfn.STDEV.P(D29:D30)</f>
        <v>5.2707015762181371</v>
      </c>
      <c r="F31" s="32">
        <f>AVERAGE(F29:F30)</f>
        <v>0.82089295362796744</v>
      </c>
      <c r="G31" s="32">
        <f>_xlfn.STDEV.P(F29:F30)</f>
        <v>8.4654102139448684E-3</v>
      </c>
    </row>
    <row r="32" spans="1:7">
      <c r="A32" s="85"/>
      <c r="B32" s="85"/>
      <c r="C32" s="85"/>
      <c r="D32" s="94"/>
      <c r="E32" s="94"/>
      <c r="F32" s="86"/>
      <c r="G32" s="86"/>
    </row>
    <row r="33" spans="1:7">
      <c r="A33" s="49">
        <v>2</v>
      </c>
      <c r="B33" s="49" t="s">
        <v>49</v>
      </c>
      <c r="C33" s="49" t="s">
        <v>214</v>
      </c>
      <c r="D33" s="51">
        <v>-66.44219409750086</v>
      </c>
      <c r="E33" s="51"/>
      <c r="F33" s="32">
        <v>0.67673803214371753</v>
      </c>
      <c r="G33" s="32"/>
    </row>
    <row r="34" spans="1:7">
      <c r="A34" s="49">
        <v>3</v>
      </c>
      <c r="B34" s="87" t="s">
        <v>216</v>
      </c>
      <c r="C34" s="49" t="s">
        <v>214</v>
      </c>
      <c r="D34" s="51">
        <v>-79.374199482329459</v>
      </c>
      <c r="E34" s="51"/>
      <c r="F34" s="32">
        <v>0.68517670580569723</v>
      </c>
      <c r="G34" s="32"/>
    </row>
    <row r="35" spans="1:7">
      <c r="A35" s="49"/>
      <c r="B35" s="87" t="s">
        <v>206</v>
      </c>
      <c r="C35" s="49"/>
      <c r="D35" s="51">
        <f>AVERAGE(D33:D34)</f>
        <v>-72.908196789915166</v>
      </c>
      <c r="E35" s="51">
        <f>_xlfn.STDEV.P(D33:D34)</f>
        <v>6.4660026924142997</v>
      </c>
      <c r="F35" s="32">
        <f>AVERAGE(F33:F34)</f>
        <v>0.68095736897470738</v>
      </c>
      <c r="G35" s="32">
        <f>_xlfn.STDEV.P(F33:F34)</f>
        <v>4.2193368309898505E-3</v>
      </c>
    </row>
    <row r="36" spans="1:7">
      <c r="A36" s="85"/>
      <c r="B36" s="85"/>
      <c r="C36" s="85"/>
      <c r="D36" s="94"/>
      <c r="E36" s="94"/>
      <c r="F36" s="86"/>
      <c r="G36" s="86"/>
    </row>
    <row r="37" spans="1:7">
      <c r="A37" s="23" t="s">
        <v>217</v>
      </c>
      <c r="B37" s="23" t="s">
        <v>228</v>
      </c>
      <c r="C37" s="64"/>
      <c r="D37" s="95">
        <v>-75.637149876281455</v>
      </c>
      <c r="E37" s="95"/>
      <c r="F37" s="22">
        <v>0.87463819886327465</v>
      </c>
      <c r="G37" s="22"/>
    </row>
    <row r="38" spans="1:7">
      <c r="A38" s="23" t="s">
        <v>217</v>
      </c>
      <c r="B38" s="87" t="s">
        <v>216</v>
      </c>
      <c r="C38" s="23"/>
      <c r="D38" s="95">
        <v>-77.856846807865736</v>
      </c>
      <c r="E38" s="95"/>
      <c r="F38" s="22">
        <v>0.86827991467838816</v>
      </c>
      <c r="G38" s="22"/>
    </row>
    <row r="39" spans="1:7">
      <c r="A39" s="49">
        <v>3</v>
      </c>
      <c r="B39" s="87" t="s">
        <v>216</v>
      </c>
      <c r="C39" s="88" t="s">
        <v>214</v>
      </c>
      <c r="D39" s="51">
        <v>-70.365747876867061</v>
      </c>
      <c r="E39" s="94"/>
      <c r="F39" s="32">
        <v>0.80547955946356775</v>
      </c>
      <c r="G39" s="86"/>
    </row>
    <row r="40" spans="1:7">
      <c r="A40" s="49"/>
      <c r="B40" s="87" t="s">
        <v>206</v>
      </c>
      <c r="C40" s="49"/>
      <c r="D40" s="51">
        <f>AVERAGE(D37:D39)</f>
        <v>-74.619914853671418</v>
      </c>
      <c r="E40" s="51">
        <f>_xlfn.STDEV.P(D37:D39)</f>
        <v>3.1416785446552513</v>
      </c>
      <c r="F40" s="32">
        <f>AVERAGE(F37:F38)</f>
        <v>0.87145905677083135</v>
      </c>
      <c r="G40" s="32">
        <f>_xlfn.STDEV.P(F37:F39)</f>
        <v>3.1211162170861052E-2</v>
      </c>
    </row>
    <row r="41" spans="1:7">
      <c r="A41" s="49"/>
      <c r="B41" s="49"/>
      <c r="C41" s="49"/>
      <c r="D41" s="51"/>
      <c r="E41" s="51"/>
      <c r="F41" s="32"/>
      <c r="G41" s="32"/>
    </row>
    <row r="42" spans="1:7">
      <c r="A42" s="88" t="s">
        <v>218</v>
      </c>
      <c r="B42" s="88" t="s">
        <v>51</v>
      </c>
      <c r="C42" s="88" t="s">
        <v>214</v>
      </c>
      <c r="D42" s="96">
        <v>-62.520217264221799</v>
      </c>
      <c r="E42" s="96"/>
      <c r="F42" s="89">
        <v>0.62262021910735299</v>
      </c>
      <c r="G42" s="89"/>
    </row>
    <row r="43" spans="1:7">
      <c r="A43" s="88" t="s">
        <v>219</v>
      </c>
      <c r="B43" s="87" t="s">
        <v>216</v>
      </c>
      <c r="C43" s="88" t="s">
        <v>214</v>
      </c>
      <c r="D43" s="96">
        <v>-66.209762447224563</v>
      </c>
      <c r="E43" s="96"/>
      <c r="F43" s="89">
        <v>0.87210477065160286</v>
      </c>
      <c r="G43" s="89"/>
    </row>
    <row r="44" spans="1:7">
      <c r="A44" s="88" t="s">
        <v>219</v>
      </c>
      <c r="B44" s="87" t="s">
        <v>216</v>
      </c>
      <c r="C44" s="88" t="s">
        <v>214</v>
      </c>
      <c r="D44" s="96">
        <v>-62.321290433005309</v>
      </c>
      <c r="E44" s="96"/>
      <c r="F44" s="89">
        <v>0.86840755890523846</v>
      </c>
      <c r="G44" s="89"/>
    </row>
    <row r="45" spans="1:7">
      <c r="A45" s="93"/>
      <c r="B45" s="91" t="s">
        <v>206</v>
      </c>
      <c r="C45" s="93"/>
      <c r="D45" s="52">
        <f>AVERAGE(D42:D44)</f>
        <v>-63.683756714817228</v>
      </c>
      <c r="E45" s="52">
        <f>_xlfn.STDEV.P(D42:D44)</f>
        <v>1.7880010609915777</v>
      </c>
      <c r="F45" s="62">
        <f>AVERAGE(F42:F44)</f>
        <v>0.78771084955473147</v>
      </c>
      <c r="G45" s="62">
        <f>_xlfn.STDEV.P(F42:F44)</f>
        <v>0.11674646187303761</v>
      </c>
    </row>
  </sheetData>
  <pageMargins left="0.7" right="0.7" top="0.75" bottom="0.75" header="0.3" footer="0.3"/>
  <ignoredErrors>
    <ignoredError sqref="E6:E26 E35:E36 F4:F26 F41 E28 F28 E29:E31 F29:F36 E42:E44 F42:F44 E37:E41 F37:F39" formula="1"/>
    <ignoredError sqref="F40" formula="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E5AC9-D959-0E4C-9418-59A8FE6C5F16}">
  <dimension ref="A1:K21"/>
  <sheetViews>
    <sheetView workbookViewId="0"/>
  </sheetViews>
  <sheetFormatPr baseColWidth="10" defaultRowHeight="16"/>
  <cols>
    <col min="1" max="1" width="13.83203125" customWidth="1"/>
  </cols>
  <sheetData>
    <row r="1" spans="1:11" ht="19" customHeight="1">
      <c r="A1" s="104" t="s">
        <v>268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0</v>
      </c>
      <c r="B2" s="2" t="s">
        <v>28</v>
      </c>
      <c r="C2" s="2" t="s">
        <v>29</v>
      </c>
      <c r="D2" s="2" t="s">
        <v>1</v>
      </c>
      <c r="E2" s="3" t="s">
        <v>2</v>
      </c>
      <c r="F2" s="2" t="s">
        <v>31</v>
      </c>
      <c r="G2" s="3" t="s">
        <v>32</v>
      </c>
    </row>
    <row r="3" spans="1:11">
      <c r="A3" s="4" t="s">
        <v>229</v>
      </c>
      <c r="B3" s="5" t="s">
        <v>237</v>
      </c>
      <c r="C3" s="5" t="s">
        <v>244</v>
      </c>
      <c r="D3" s="5" t="s">
        <v>3</v>
      </c>
      <c r="E3" s="6" t="s">
        <v>4</v>
      </c>
      <c r="F3" s="7" t="s">
        <v>249</v>
      </c>
      <c r="G3" s="4" t="s">
        <v>260</v>
      </c>
    </row>
    <row r="4" spans="1:11">
      <c r="A4" s="4" t="s">
        <v>5</v>
      </c>
      <c r="B4" s="5" t="s">
        <v>266</v>
      </c>
      <c r="C4" s="5" t="s">
        <v>244</v>
      </c>
      <c r="D4" s="5" t="s">
        <v>6</v>
      </c>
      <c r="E4" s="6" t="s">
        <v>7</v>
      </c>
      <c r="F4" s="102" t="s">
        <v>251</v>
      </c>
      <c r="G4" s="4" t="s">
        <v>261</v>
      </c>
    </row>
    <row r="5" spans="1:11">
      <c r="A5" s="4" t="s">
        <v>8</v>
      </c>
      <c r="B5" s="5" t="s">
        <v>239</v>
      </c>
      <c r="C5" s="5" t="s">
        <v>246</v>
      </c>
      <c r="D5" s="5" t="s">
        <v>9</v>
      </c>
      <c r="E5" s="6" t="s">
        <v>10</v>
      </c>
      <c r="F5" s="102" t="s">
        <v>253</v>
      </c>
      <c r="G5" s="4" t="s">
        <v>262</v>
      </c>
    </row>
    <row r="6" spans="1:11">
      <c r="A6" s="8" t="s">
        <v>11</v>
      </c>
      <c r="B6" s="103" t="s">
        <v>241</v>
      </c>
      <c r="C6" s="8" t="s">
        <v>243</v>
      </c>
      <c r="D6" s="10" t="s">
        <v>12</v>
      </c>
      <c r="E6" s="11" t="s">
        <v>13</v>
      </c>
      <c r="F6" s="10" t="s">
        <v>255</v>
      </c>
      <c r="G6" s="8" t="s">
        <v>260</v>
      </c>
    </row>
    <row r="7" spans="1:11">
      <c r="A7" s="12" t="s">
        <v>14</v>
      </c>
      <c r="B7" s="13" t="s">
        <v>238</v>
      </c>
      <c r="C7" s="13"/>
      <c r="D7" s="13"/>
      <c r="E7" s="13"/>
      <c r="F7" s="13"/>
      <c r="G7" s="12"/>
      <c r="H7" s="12"/>
      <c r="I7" s="13"/>
    </row>
    <row r="8" spans="1:11">
      <c r="A8" s="12" t="s">
        <v>15</v>
      </c>
      <c r="B8" s="14" t="s">
        <v>240</v>
      </c>
      <c r="C8" s="14"/>
      <c r="D8" s="14"/>
      <c r="E8" s="14"/>
      <c r="F8" s="14"/>
      <c r="G8" s="12"/>
      <c r="H8" s="12"/>
      <c r="I8" s="14"/>
    </row>
    <row r="9" spans="1:11">
      <c r="A9" s="12" t="s">
        <v>16</v>
      </c>
      <c r="B9" s="13" t="s">
        <v>242</v>
      </c>
      <c r="C9" s="13"/>
      <c r="D9" s="13"/>
      <c r="E9" s="13"/>
      <c r="F9" s="13"/>
      <c r="G9" s="12"/>
      <c r="H9" s="12"/>
      <c r="I9" s="13"/>
    </row>
    <row r="10" spans="1:11">
      <c r="A10" s="12" t="s">
        <v>17</v>
      </c>
      <c r="B10" s="15" t="s">
        <v>245</v>
      </c>
      <c r="C10" s="15"/>
      <c r="D10" s="15"/>
      <c r="E10" s="15"/>
      <c r="F10" s="15"/>
      <c r="G10" s="12"/>
      <c r="H10" s="12"/>
      <c r="I10" s="15"/>
    </row>
    <row r="11" spans="1:11">
      <c r="A11" s="12" t="s">
        <v>18</v>
      </c>
      <c r="B11" s="15" t="s">
        <v>19</v>
      </c>
      <c r="C11" s="15"/>
      <c r="D11" s="15"/>
      <c r="E11" s="15"/>
      <c r="F11" s="15"/>
      <c r="G11" s="12"/>
      <c r="H11" s="12"/>
      <c r="I11" s="15"/>
    </row>
    <row r="12" spans="1:11">
      <c r="A12" s="12" t="s">
        <v>20</v>
      </c>
      <c r="B12" s="15" t="s">
        <v>248</v>
      </c>
      <c r="C12" s="15"/>
      <c r="D12" s="15"/>
      <c r="E12" s="15"/>
      <c r="F12" s="15"/>
      <c r="G12" s="12"/>
      <c r="H12" s="12"/>
      <c r="I12" s="15"/>
    </row>
    <row r="13" spans="1:11">
      <c r="A13" s="12" t="s">
        <v>21</v>
      </c>
      <c r="B13" s="15" t="s">
        <v>22</v>
      </c>
      <c r="C13" s="15"/>
      <c r="D13" s="15"/>
      <c r="E13" s="15"/>
      <c r="F13" s="15"/>
      <c r="G13" s="12"/>
      <c r="H13" s="12"/>
      <c r="I13" s="15"/>
    </row>
    <row r="14" spans="1:11">
      <c r="A14" s="12" t="s">
        <v>23</v>
      </c>
      <c r="B14" s="15" t="s">
        <v>247</v>
      </c>
      <c r="C14" s="15"/>
      <c r="D14" s="15"/>
      <c r="E14" s="15"/>
      <c r="F14" s="15"/>
      <c r="G14" s="12"/>
      <c r="H14" s="12"/>
      <c r="I14" s="15"/>
    </row>
    <row r="15" spans="1:11">
      <c r="A15" s="12" t="s">
        <v>24</v>
      </c>
      <c r="B15" s="15" t="s">
        <v>250</v>
      </c>
      <c r="C15" s="15"/>
      <c r="D15" s="15"/>
      <c r="E15" s="15"/>
      <c r="F15" s="15"/>
      <c r="G15" s="12"/>
      <c r="H15" s="12"/>
      <c r="I15" s="15"/>
    </row>
    <row r="16" spans="1:11">
      <c r="A16" s="12" t="s">
        <v>25</v>
      </c>
      <c r="B16" s="15" t="s">
        <v>252</v>
      </c>
      <c r="C16" s="15"/>
      <c r="D16" s="15"/>
      <c r="E16" s="15"/>
      <c r="F16" s="15"/>
      <c r="G16" s="12"/>
      <c r="H16" s="12"/>
      <c r="I16" s="15"/>
    </row>
    <row r="17" spans="1:9">
      <c r="A17" s="12" t="s">
        <v>27</v>
      </c>
      <c r="B17" s="15" t="s">
        <v>254</v>
      </c>
      <c r="C17" s="15"/>
      <c r="D17" s="15"/>
      <c r="E17" s="15"/>
      <c r="F17" s="15"/>
      <c r="G17" s="12"/>
      <c r="H17" s="12"/>
      <c r="I17" s="15"/>
    </row>
    <row r="18" spans="1:9">
      <c r="A18" s="12" t="s">
        <v>34</v>
      </c>
      <c r="B18" s="15" t="s">
        <v>256</v>
      </c>
    </row>
    <row r="19" spans="1:9">
      <c r="A19" s="12" t="s">
        <v>257</v>
      </c>
      <c r="B19" s="15" t="s">
        <v>264</v>
      </c>
    </row>
    <row r="20" spans="1:9">
      <c r="A20" s="12" t="s">
        <v>258</v>
      </c>
      <c r="B20" s="15" t="s">
        <v>26</v>
      </c>
    </row>
    <row r="21" spans="1:9">
      <c r="A21" s="12" t="s">
        <v>263</v>
      </c>
      <c r="B21" s="15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 Main data tabe</vt:lpstr>
      <vt:lpstr>S1 Volatiles</vt:lpstr>
      <vt:lpstr>S2 MI data</vt:lpstr>
      <vt:lpstr>S3 FTIR log</vt:lpstr>
      <vt:lpstr>S4 δD IRMS log</vt:lpstr>
      <vt:lpstr>S5 Mantle endmembers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2021-09-06T08:53:41Z</dcterms:created>
  <dcterms:modified xsi:type="dcterms:W3CDTF">2021-12-21T10:43:00Z</dcterms:modified>
</cp:coreProperties>
</file>